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4.xml" ContentType="application/vnd.openxmlformats-officedocument.spreadsheetml.table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xl/tables/table3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Transactions" sheetId="2" state="visible" r:id="rId4"/>
    <sheet name="Budget" sheetId="3" state="visible" r:id="rId5"/>
    <sheet name="Bills" sheetId="4" state="visible" r:id="rId6"/>
    <sheet name="Debt Payoff" sheetId="5" state="visible" r:id="rId7"/>
    <sheet name="Lists" sheetId="6" state="visible" r:id="rId8"/>
    <sheet name="Checks" sheetId="7" state="visible" r:id="rId9"/>
  </sheets>
  <definedNames>
    <definedName function="false" hidden="false" localSheetId="3" name="_xlnm.Print_Titles" vbProcedure="false">Bills!$4:$4</definedName>
    <definedName function="false" hidden="false" localSheetId="2" name="_xlnm.Print_Titles" vbProcedure="false">Budget!$4:$4</definedName>
    <definedName function="false" hidden="false" localSheetId="4" name="_xlnm.Print_Titles" vbProcedure="false">'Debt Payoff'!$4:$4</definedName>
    <definedName function="false" hidden="false" localSheetId="5" name="_xlnm.Print_Titles" vbProcedure="false">Lists!$4:$4</definedName>
    <definedName function="false" hidden="false" localSheetId="1" name="_xlnm.Print_Titles" vbProcedure="false">Transactions!$4:$4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<sst xmlns="http://schemas.openxmlformats.org/spreadsheetml/2006/main" count="168" uniqueCount="108">
  <si>
    <t xml:space="preserve">Personal Budget, Bills, and Debt Tracker</t>
  </si>
  <si>
    <t xml:space="preserve">Monthly cash flow, bill status, and debt payoff in one clean workbook.</t>
  </si>
  <si>
    <t xml:space="preserve">KEY METRICS</t>
  </si>
  <si>
    <t xml:space="preserve">HOW TO USE THIS TEMPLATE</t>
  </si>
  <si>
    <t xml:space="preserve">Metric</t>
  </si>
  <si>
    <t xml:space="preserve">Value</t>
  </si>
  <si>
    <t xml:space="preserve">Notes</t>
  </si>
  <si>
    <t xml:space="preserve">Budget Month</t>
  </si>
  <si>
    <t xml:space="preserve">Change this date to set the dashboard month.</t>
  </si>
  <si>
    <t xml:space="preserve">Pale yellow: type your own data here.</t>
  </si>
  <si>
    <t xml:space="preserve">Monthly Income</t>
  </si>
  <si>
    <t xml:space="preserve">Income transactions in the selected month.</t>
  </si>
  <si>
    <t xml:space="preserve">Green: formulas that update on their own. Don't type over them.</t>
  </si>
  <si>
    <t xml:space="preserve">Monthly Expenses</t>
  </si>
  <si>
    <t xml:space="preserve">Expense transactions in the selected month.</t>
  </si>
  <si>
    <t xml:space="preserve">▾</t>
  </si>
  <si>
    <t xml:space="preserve">Dropdown arrow: pick from the list. Edit the choices on the Lists tab.</t>
  </si>
  <si>
    <t xml:space="preserve">Net Cash Flow</t>
  </si>
  <si>
    <t xml:space="preserve">Income less expenses.</t>
  </si>
  <si>
    <t xml:space="preserve">!</t>
  </si>
  <si>
    <t xml:space="preserve">Checks tab: Review means something needs a look.</t>
  </si>
  <si>
    <t xml:space="preserve">Unpaid Bills</t>
  </si>
  <si>
    <t xml:space="preserve">Open bills to review.</t>
  </si>
  <si>
    <t xml:space="preserve">→</t>
  </si>
  <si>
    <t xml:space="preserve">Step-by-step guide: arumsoft.com/resources</t>
  </si>
  <si>
    <t xml:space="preserve">Total Debt Balance</t>
  </si>
  <si>
    <t xml:space="preserve">Current balances across all debts.</t>
  </si>
  <si>
    <t xml:space="preserve">Checks needing review</t>
  </si>
  <si>
    <t xml:space="preserve">WORKBOOK NAVIGATION</t>
  </si>
  <si>
    <t xml:space="preserve">BUDGET VS ACTUAL THIS MONTH</t>
  </si>
  <si>
    <t xml:space="preserve">Sheet (click to open)</t>
  </si>
  <si>
    <t xml:space="preserve">What it's for</t>
  </si>
  <si>
    <t xml:space="preserve">Transactions</t>
  </si>
  <si>
    <t xml:space="preserve">Log income and expenses.</t>
  </si>
  <si>
    <t xml:space="preserve">Budget</t>
  </si>
  <si>
    <t xml:space="preserve">Set category budgets and compare actual spend.</t>
  </si>
  <si>
    <t xml:space="preserve">Bills</t>
  </si>
  <si>
    <t xml:space="preserve">Track due dates, amounts, and payment status.</t>
  </si>
  <si>
    <t xml:space="preserve">Debt Payoff</t>
  </si>
  <si>
    <t xml:space="preserve">Track balances, APRs, payments, and estimated payoff.</t>
  </si>
  <si>
    <t xml:space="preserve">Lists</t>
  </si>
  <si>
    <t xml:space="preserve">Edit dropdown values.</t>
  </si>
  <si>
    <t xml:space="preserve">Checks</t>
  </si>
  <si>
    <t xml:space="preserve">Review simple quality checks.</t>
  </si>
  <si>
    <t xml:space="preserve">Enter one row per income or expense transaction.</t>
  </si>
  <si>
    <t xml:space="preserve">Date</t>
  </si>
  <si>
    <t xml:space="preserve">Description</t>
  </si>
  <si>
    <t xml:space="preserve">Category</t>
  </si>
  <si>
    <t xml:space="preserve">Type</t>
  </si>
  <si>
    <t xml:space="preserve">Amount</t>
  </si>
  <si>
    <t xml:space="preserve">Account</t>
  </si>
  <si>
    <t xml:space="preserve">Paycheck</t>
  </si>
  <si>
    <t xml:space="preserve">Income</t>
  </si>
  <si>
    <t xml:space="preserve">Checking</t>
  </si>
  <si>
    <t xml:space="preserve">Rent</t>
  </si>
  <si>
    <t xml:space="preserve">Housing</t>
  </si>
  <si>
    <t xml:space="preserve">Expense</t>
  </si>
  <si>
    <t xml:space="preserve">Groceries</t>
  </si>
  <si>
    <t xml:space="preserve">Credit Card</t>
  </si>
  <si>
    <t xml:space="preserve">Internet</t>
  </si>
  <si>
    <t xml:space="preserve">Utilities</t>
  </si>
  <si>
    <t xml:space="preserve">Dining</t>
  </si>
  <si>
    <t xml:space="preserve">Set monthly targets and compare against actual spending.</t>
  </si>
  <si>
    <t xml:space="preserve">Monthly Budget</t>
  </si>
  <si>
    <t xml:space="preserve">Actual</t>
  </si>
  <si>
    <t xml:space="preserve">Variance</t>
  </si>
  <si>
    <t xml:space="preserve">Used %</t>
  </si>
  <si>
    <t xml:space="preserve">Transportation</t>
  </si>
  <si>
    <t xml:space="preserve">Healthcare</t>
  </si>
  <si>
    <t xml:space="preserve">Entertainment</t>
  </si>
  <si>
    <t xml:space="preserve">Savings</t>
  </si>
  <si>
    <t xml:space="preserve">Debt Payment</t>
  </si>
  <si>
    <t xml:space="preserve">Other</t>
  </si>
  <si>
    <t xml:space="preserve">Track recurring bills and unpaid items.</t>
  </si>
  <si>
    <t xml:space="preserve">Bill</t>
  </si>
  <si>
    <t xml:space="preserve">Due Day</t>
  </si>
  <si>
    <t xml:space="preserve">Auto Pay</t>
  </si>
  <si>
    <t xml:space="preserve">Status</t>
  </si>
  <si>
    <t xml:space="preserve">Next Due Date</t>
  </si>
  <si>
    <t xml:space="preserve">No</t>
  </si>
  <si>
    <t xml:space="preserve">Unpaid</t>
  </si>
  <si>
    <t xml:space="preserve">Yes</t>
  </si>
  <si>
    <t xml:space="preserve">Paid</t>
  </si>
  <si>
    <t xml:space="preserve">Phone</t>
  </si>
  <si>
    <t xml:space="preserve">Student Loan</t>
  </si>
  <si>
    <t xml:space="preserve">Track debt balances and estimated payoff months.</t>
  </si>
  <si>
    <t xml:space="preserve">Debt</t>
  </si>
  <si>
    <t xml:space="preserve">Balance</t>
  </si>
  <si>
    <t xml:space="preserve">APR</t>
  </si>
  <si>
    <t xml:space="preserve">Minimum Payment</t>
  </si>
  <si>
    <t xml:space="preserve">Extra Payment</t>
  </si>
  <si>
    <t xml:space="preserve">Total Payment</t>
  </si>
  <si>
    <t xml:space="preserve">Est. Months</t>
  </si>
  <si>
    <t xml:space="preserve">Auto Loan</t>
  </si>
  <si>
    <t xml:space="preserve">Dropdown choices used across the workbook. Add, rename or remove items here and the dropdowns update.</t>
  </si>
  <si>
    <t xml:space="preserve">Categories</t>
  </si>
  <si>
    <t xml:space="preserve">Transaction Types</t>
  </si>
  <si>
    <t xml:space="preserve">Bill Status</t>
  </si>
  <si>
    <t xml:space="preserve">Other Income</t>
  </si>
  <si>
    <t xml:space="preserve">Quick review flags for common issues.</t>
  </si>
  <si>
    <t xml:space="preserve">Check</t>
  </si>
  <si>
    <t xml:space="preserve">Where to Fix</t>
  </si>
  <si>
    <t xml:space="preserve">Net cash flow is non-negative</t>
  </si>
  <si>
    <t xml:space="preserve">Start Here / Transactions</t>
  </si>
  <si>
    <t xml:space="preserve">No unpaid bills</t>
  </si>
  <si>
    <t xml:space="preserve">Debt payments cover minimums</t>
  </si>
  <si>
    <t xml:space="preserve">Budget amounts are filled in</t>
  </si>
  <si>
    <t xml:space="preserve">OK means the check passed. Review means something needs a look: open the sheet named in Where to Fix.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</si>
</sst>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mmm\ d&quot;, &quot;yyyy"/>
    <numFmt numFmtId="166" formatCode="\$#,##0;[RED]&quot;-$&quot;#,##0;\–"/>
    <numFmt numFmtId="167" formatCode="#,##0"/>
    <numFmt numFmtId="168" formatCode="General"/>
    <numFmt numFmtId="169" formatCode="\$#,##0"/>
    <numFmt numFmtId="170" formatCode="\$#,##0.00;[RED]&quot;-$&quot;#,##0.00;\–"/>
    <numFmt numFmtId="171" formatCode="0.0%"/>
  </numFmts>
  <fonts count="2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FFFFFF"/>
      <name val="Arial"/>
      <family val="0"/>
      <charset val="1"/>
    </font>
    <font>
      <sz val="10"/>
      <color rgb="FF1F2937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9"/>
      <color rgb="FF0F4C3A"/>
      <name val="Arial"/>
      <family val="0"/>
      <charset val="1"/>
    </font>
    <font>
      <b val="true"/>
      <sz val="9"/>
      <color rgb="FF6B7280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b val="true"/>
      <sz val="13"/>
      <color rgb="FF1F2937"/>
      <name val="Arial"/>
      <family val="0"/>
      <charset val="1"/>
    </font>
    <font>
      <sz val="9"/>
      <color rgb="FF6B7280"/>
      <name val="Arial"/>
      <family val="0"/>
      <charset val="1"/>
    </font>
    <font>
      <sz val="9"/>
      <color rgb="FF1F2937"/>
      <name val="Arial"/>
      <family val="0"/>
      <charset val="1"/>
    </font>
    <font>
      <b val="true"/>
      <sz val="13"/>
      <color rgb="FF166534"/>
      <name val="Arial"/>
      <family val="0"/>
      <charset val="1"/>
    </font>
    <font>
      <b val="true"/>
      <sz val="10"/>
      <color rgb="FF6B7280"/>
      <name val="Arial"/>
      <family val="0"/>
      <charset val="1"/>
    </font>
    <font>
      <b val="true"/>
      <sz val="10"/>
      <color rgb="FF92400E"/>
      <name val="Arial"/>
      <family val="0"/>
      <charset val="1"/>
    </font>
    <font>
      <b val="true"/>
      <sz val="10"/>
      <color rgb="FF177A5A"/>
      <name val="Arial"/>
      <family val="0"/>
      <charset val="1"/>
    </font>
    <font>
      <b val="true"/>
      <u val="single"/>
      <sz val="9"/>
      <color rgb="FF177A5A"/>
      <name val="Arial"/>
      <family val="0"/>
      <charset val="1"/>
    </font>
    <font>
      <b val="true"/>
      <u val="single"/>
      <sz val="10"/>
      <color rgb="FF177A5A"/>
      <name val="Arial"/>
      <family val="0"/>
      <charset val="1"/>
    </font>
    <font>
      <sz val="10"/>
      <color rgb="FF000000"/>
      <name val="Calibri"/>
      <family val="2"/>
    </font>
    <font>
      <b val="true"/>
      <sz val="10"/>
      <color rgb="FFFFFFFF"/>
      <name val="Arial"/>
      <family val="0"/>
      <charset val="1"/>
    </font>
    <font>
      <sz val="10"/>
      <color rgb="FF166534"/>
      <name val="Arial"/>
      <family val="0"/>
      <charset val="1"/>
    </font>
    <font>
      <b val="true"/>
      <sz val="10"/>
      <color rgb="FF166534"/>
      <name val="Arial"/>
      <family val="0"/>
      <charset val="1"/>
    </font>
    <font>
      <i val="true"/>
      <sz val="9"/>
      <color rgb="FF6B728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F4C3A"/>
        <bgColor rgb="FF166534"/>
      </patternFill>
    </fill>
    <fill>
      <patternFill patternType="solid">
        <fgColor rgb="FFF4F7F6"/>
        <bgColor rgb="FFECFDF5"/>
      </patternFill>
    </fill>
    <fill>
      <patternFill patternType="solid">
        <fgColor rgb="FFFFF7ED"/>
        <bgColor rgb="FFF4F7F6"/>
      </patternFill>
    </fill>
    <fill>
      <patternFill patternType="solid">
        <fgColor rgb="FFECFDF5"/>
        <bgColor rgb="FFF4F7F6"/>
      </patternFill>
    </fill>
    <fill>
      <patternFill patternType="solid">
        <fgColor rgb="FF177A5A"/>
        <bgColor rgb="FF008080"/>
      </patternFill>
    </fill>
    <fill>
      <patternFill patternType="solid">
        <fgColor rgb="FFFFFFFF"/>
        <bgColor rgb="FFFFF7ED"/>
      </patternFill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77A5A"/>
      </bottom>
      <diagonal/>
    </border>
    <border diagonalUp="false" diagonalDown="false">
      <left/>
      <right/>
      <top/>
      <bottom style="thin">
        <color rgb="FFE5E7EB"/>
      </bottom>
      <diagonal/>
    </border>
    <border diagonalUp="false" diagonalDown="false">
      <left style="thin">
        <color rgb="FFF1D7B0"/>
      </left>
      <right style="thin">
        <color rgb="FFF1D7B0"/>
      </right>
      <top style="thin">
        <color rgb="FFF1D7B0"/>
      </top>
      <bottom style="thin">
        <color rgb="FFF1D7B0"/>
      </bottom>
      <diagonal/>
    </border>
    <border diagonalUp="false" diagonalDown="false">
      <left style="thin">
        <color rgb="FFC9D0D5"/>
      </left>
      <right style="thin">
        <color rgb="FFC9D0D5"/>
      </right>
      <top style="thin">
        <color rgb="FFC9D0D5"/>
      </top>
      <bottom style="thin">
        <color rgb="FFC9D0D5"/>
      </bottom>
      <diagonal/>
    </border>
    <border diagonalUp="false" diagonalDown="false">
      <left style="thin">
        <color rgb="FFB5E3C9"/>
      </left>
      <right style="thin">
        <color rgb="FFB5E3C9"/>
      </right>
      <top style="thin">
        <color rgb="FFB5E3C9"/>
      </top>
      <bottom style="thin">
        <color rgb="FFB5E3C9"/>
      </bottom>
      <diagonal/>
    </border>
    <border diagonalUp="false" diagonalDown="false"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 diagonalUp="false" diagonalDown="false">
      <left style="thin">
        <color rgb="FF177A5A"/>
      </left>
      <right style="thin">
        <color rgb="FF177A5A"/>
      </right>
      <top style="thin">
        <color rgb="FF177A5A"/>
      </top>
      <bottom style="thin">
        <color rgb="FF177A5A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2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8" fillId="0" borderId="1" xfId="2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2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4" borderId="3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2" fillId="0" borderId="2" xfId="2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6" fillId="4" borderId="4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2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6" fontId="14" fillId="5" borderId="5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5" borderId="4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4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4" fillId="5" borderId="5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7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2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0" fillId="0" borderId="0" xfId="2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8" fontId="14" fillId="5" borderId="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2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9" fillId="0" borderId="2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2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4" fillId="2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2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4" fillId="3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6" borderId="7" xfId="2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1" fillId="6" borderId="7" xfId="2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5" fontId="6" fillId="4" borderId="6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4" borderId="6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0" fontId="6" fillId="4" borderId="6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70" fontId="22" fillId="5" borderId="6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71" fontId="22" fillId="5" borderId="6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7" borderId="6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22" fillId="5" borderId="6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1" fontId="6" fillId="4" borderId="6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8" fontId="22" fillId="5" borderId="6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1" fillId="6" borderId="7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4" borderId="6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6" borderId="7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7" borderId="6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5" borderId="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7" borderId="6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11">
    <dxf>
      <font>
        <b val="1"/>
        <color rgb="FF92400E"/>
      </font>
      <fill>
        <patternFill>
          <bgColor rgb="FFFFF7ED"/>
        </patternFill>
      </fill>
    </dxf>
    <dxf>
      <fill>
        <patternFill patternType="solid">
          <fgColor rgb="FF177A5A"/>
          <bgColor rgb="FF000000"/>
        </patternFill>
      </fill>
    </dxf>
    <dxf>
      <fill>
        <patternFill patternType="solid">
          <fgColor rgb="FFFFF7ED"/>
          <bgColor rgb="FF000000"/>
        </patternFill>
      </fill>
    </dxf>
    <dxf>
      <fill>
        <patternFill patternType="solid">
          <fgColor rgb="FF1F293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CFDF5"/>
          <bgColor rgb="FF000000"/>
        </patternFill>
      </fill>
    </dxf>
    <dxf>
      <fill>
        <patternFill patternType="solid">
          <fgColor rgb="FF166534"/>
          <bgColor rgb="FF000000"/>
        </patternFill>
      </fill>
    </dxf>
    <dxf>
      <fill>
        <patternFill patternType="solid">
          <fgColor rgb="FF6B7280"/>
          <bgColor rgb="FF000000"/>
        </patternFill>
      </fill>
    </dxf>
    <dxf>
      <font>
        <b val="1"/>
        <color rgb="FF991B1B"/>
      </font>
      <fill>
        <patternFill>
          <bgColor rgb="FFFEE2E2"/>
        </patternFill>
      </fill>
    </dxf>
    <dxf>
      <font>
        <b val="1"/>
        <color rgb="FF92400E"/>
      </font>
      <fill>
        <patternFill>
          <bgColor rgb="FFFFF7ED"/>
        </patternFill>
      </fill>
    </dxf>
    <dxf>
      <font>
        <b val="1"/>
        <color rgb="FF166534"/>
      </font>
      <fill>
        <patternFill>
          <bgColor rgb="FFECFDF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91B1B"/>
      <rgbColor rgb="FF166534"/>
      <rgbColor rgb="FF000080"/>
      <rgbColor rgb="FF808000"/>
      <rgbColor rgb="FF800080"/>
      <rgbColor rgb="FF177A5A"/>
      <rgbColor rgb="FFD9D9D9"/>
      <rgbColor rgb="FF8B8B8B"/>
      <rgbColor rgb="FF9999FF"/>
      <rgbColor rgb="FF993366"/>
      <rgbColor rgb="FFFFF7ED"/>
      <rgbColor rgb="FFECFDF5"/>
      <rgbColor rgb="FF660066"/>
      <rgbColor rgb="FFFF8080"/>
      <rgbColor rgb="FF0066CC"/>
      <rgbColor rgb="FFC9D0D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7F6"/>
      <rgbColor rgb="FFB5E3C9"/>
      <rgbColor rgb="FFFEE2E2"/>
      <rgbColor rgb="FFE5E7EB"/>
      <rgbColor rgb="FFFF99CC"/>
      <rgbColor rgb="FFCC99FF"/>
      <rgbColor rgb="FFF1D7B0"/>
      <rgbColor rgb="FF3B6EA8"/>
      <rgbColor rgb="FF33CCCC"/>
      <rgbColor rgb="FF99CC00"/>
      <rgbColor rgb="FFFFCC00"/>
      <rgbColor rgb="FFFF9900"/>
      <rgbColor rgb="FFFF6600"/>
      <rgbColor rgb="FF6B7280"/>
      <rgbColor rgb="FF9CA3AF"/>
      <rgbColor rgb="FF0F4C3A"/>
      <rgbColor rgb="FF339966"/>
      <rgbColor rgb="FF003300"/>
      <rgbColor rgb="FF333300"/>
      <rgbColor rgb="FF92400E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tx>
            <c:strRef>
              <c:f>Budget!B4</c:f>
              <c:strCache>
                <c:ptCount val="1"/>
                <c:pt idx="0">
                  <c:v>Monthly Budget</c:v>
                </c:pt>
              </c:strCache>
            </c:strRef>
          </c:tx>
          <c:spPr>
            <a:solidFill>
              <a:srgbClr val="9ca3af"/>
            </a:solidFill>
            <a:ln w="0">
              <a:solidFill>
                <a:srgbClr val="9ca3af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Budget!$A$5:$A$14</c:f>
              <c:strCache>
                <c:ptCount val="10"/>
                <c:pt idx="0">
                  <c:v>Housing</c:v>
                </c:pt>
                <c:pt idx="1">
                  <c:v>Utilities</c:v>
                </c:pt>
                <c:pt idx="2">
                  <c:v>Groceries</c:v>
                </c:pt>
                <c:pt idx="3">
                  <c:v>Transportation</c:v>
                </c:pt>
                <c:pt idx="4">
                  <c:v>Dining</c:v>
                </c:pt>
                <c:pt idx="5">
                  <c:v>Healthcare</c:v>
                </c:pt>
                <c:pt idx="6">
                  <c:v>Entertainment</c:v>
                </c:pt>
                <c:pt idx="7">
                  <c:v>Savings</c:v>
                </c:pt>
                <c:pt idx="8">
                  <c:v>Debt Payment</c:v>
                </c:pt>
                <c:pt idx="9">
                  <c:v>Other</c:v>
                </c:pt>
              </c:strCache>
            </c:strRef>
          </c:cat>
          <c:val>
            <c:numRef>
              <c:f>Budget!$B$5:$B$14</c:f>
              <c:numCache>
                <c:formatCode>\$#,##0.00;[RED]"-$"#,##0.00;\–</c:formatCode>
                <c:ptCount val="10"/>
                <c:pt idx="0">
                  <c:v>1650</c:v>
                </c:pt>
                <c:pt idx="1">
                  <c:v>250</c:v>
                </c:pt>
                <c:pt idx="2">
                  <c:v>650</c:v>
                </c:pt>
                <c:pt idx="3">
                  <c:v>400</c:v>
                </c:pt>
                <c:pt idx="4">
                  <c:v>300</c:v>
                </c:pt>
                <c:pt idx="5">
                  <c:v>200</c:v>
                </c:pt>
                <c:pt idx="6">
                  <c:v>150</c:v>
                </c:pt>
                <c:pt idx="7">
                  <c:v>500</c:v>
                </c:pt>
                <c:pt idx="8">
                  <c:v>300</c:v>
                </c:pt>
                <c:pt idx="9">
                  <c:v>200</c:v>
                </c:pt>
              </c:numCache>
            </c:numRef>
          </c:val>
        </c:ser>
        <c:ser>
          <c:idx val="1"/>
          <c:order val="1"/>
          <c:tx>
            <c:strRef>
              <c:f>Budget!C4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177a5a"/>
            </a:solidFill>
            <a:ln w="0">
              <a:solidFill>
                <a:srgbClr val="177a5a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Budget!$A$5:$A$14</c:f>
              <c:strCache>
                <c:ptCount val="10"/>
                <c:pt idx="0">
                  <c:v>Housing</c:v>
                </c:pt>
                <c:pt idx="1">
                  <c:v>Utilities</c:v>
                </c:pt>
                <c:pt idx="2">
                  <c:v>Groceries</c:v>
                </c:pt>
                <c:pt idx="3">
                  <c:v>Transportation</c:v>
                </c:pt>
                <c:pt idx="4">
                  <c:v>Dining</c:v>
                </c:pt>
                <c:pt idx="5">
                  <c:v>Healthcare</c:v>
                </c:pt>
                <c:pt idx="6">
                  <c:v>Entertainment</c:v>
                </c:pt>
                <c:pt idx="7">
                  <c:v>Savings</c:v>
                </c:pt>
                <c:pt idx="8">
                  <c:v>Debt Payment</c:v>
                </c:pt>
                <c:pt idx="9">
                  <c:v>Other</c:v>
                </c:pt>
              </c:strCache>
            </c:strRef>
          </c:cat>
          <c:val>
            <c:numRef>
              <c:f>Budget!$C$5:$C$14</c:f>
              <c:numCache>
                <c:formatCode>\$#,##0.00;[RED]"-$"#,##0.00;\–</c:formatCode>
                <c:ptCount val="10"/>
                <c:pt idx="0">
                  <c:v>1650</c:v>
                </c:pt>
                <c:pt idx="1">
                  <c:v>70</c:v>
                </c:pt>
                <c:pt idx="2">
                  <c:v>180</c:v>
                </c:pt>
                <c:pt idx="3">
                  <c:v>0</c:v>
                </c:pt>
                <c:pt idx="4">
                  <c:v>95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gapWidth val="60"/>
        <c:overlap val="0"/>
        <c:axId val="12244475"/>
        <c:axId val="27933686"/>
      </c:barChart>
      <c:catAx>
        <c:axId val="12244475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  <a:ea typeface="Calibri"/>
              </a:defRPr>
            </a:pPr>
          </a:p>
        </c:txPr>
        <c:crossAx val="27933686"/>
        <c:crosses val="autoZero"/>
        <c:auto val="1"/>
        <c:lblAlgn val="ctr"/>
        <c:lblOffset val="100"/>
        <c:noMultiLvlLbl val="0"/>
      </c:catAx>
      <c:valAx>
        <c:axId val="27933686"/>
        <c:scaling>
          <c:orientation val="minMax"/>
        </c:scaling>
        <c:delete val="0"/>
        <c:axPos val="l"/>
        <c:majorGridlines>
          <c:spPr>
            <a:ln w="12600">
              <a:solidFill>
                <a:srgbClr val="8b8b8b"/>
              </a:solidFill>
              <a:round/>
            </a:ln>
          </c:spPr>
        </c:majorGridlines>
        <c:numFmt formatCode="\$#,##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  <a:ea typeface="Calibri"/>
              </a:defRPr>
            </a:pPr>
          </a:p>
        </c:txPr>
        <c:crossAx val="12244475"/>
        <c:crosses val="max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  <a:ea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13</xdr:row>
      <xdr:rowOff>0</xdr:rowOff>
    </xdr:from>
    <xdr:to>
      <xdr:col>9</xdr:col>
      <xdr:colOff>519840</xdr:colOff>
      <xdr:row>24</xdr:row>
      <xdr:rowOff>125640</xdr:rowOff>
    </xdr:to>
    <xdr:graphicFrame>
      <xdr:nvGraphicFramePr>
        <xdr:cNvPr id="0" name="Chart 1"/>
        <xdr:cNvGraphicFramePr/>
      </xdr:nvGraphicFramePr>
      <xdr:xfrm>
        <a:off x="6273000" y="4019400"/>
        <a:ext cx="5219640" cy="273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BillsTable" displayName="BillsTable" ref="A4:H54" headerRowCount="1" totalsRowCount="0" totalsRowShown="0">
  <autoFilter ref="A4:H54"/>
  <tableColumns count="8">
    <tableColumn id="1" name="Bill"/>
    <tableColumn id="2" name="Category"/>
    <tableColumn id="3" name="Due Day"/>
    <tableColumn id="4" name="Amount"/>
    <tableColumn id="5" name="Auto Pay"/>
    <tableColumn id="6" name="Status"/>
    <tableColumn id="7" name="Next Due Date"/>
    <tableColumn id="8" name="Notes"/>
  </tableColumns>
</table>
</file>

<file path=xl/tables/table2.xml><?xml version="1.0" encoding="utf-8"?>
<table xmlns="http://schemas.openxmlformats.org/spreadsheetml/2006/main" id="2" name="BudgetTable" displayName="BudgetTable" ref="A4:F14" headerRowCount="1" totalsRowCount="0" totalsRowShown="0">
  <autoFilter ref="A4:F14"/>
  <tableColumns count="6">
    <tableColumn id="1" name="Category"/>
    <tableColumn id="2" name="Monthly Budget"/>
    <tableColumn id="3" name="Actual"/>
    <tableColumn id="4" name="Variance"/>
    <tableColumn id="5" name="Used %"/>
    <tableColumn id="6" name="Notes"/>
  </tableColumns>
</table>
</file>

<file path=xl/tables/table3.xml><?xml version="1.0" encoding="utf-8"?>
<table xmlns="http://schemas.openxmlformats.org/spreadsheetml/2006/main" id="3" name="DebtTable" displayName="DebtTable" ref="A4:H34" headerRowCount="1" totalsRowCount="0" totalsRowShown="0">
  <autoFilter ref="A4:H34"/>
  <tableColumns count="8">
    <tableColumn id="1" name="Debt"/>
    <tableColumn id="2" name="Balance"/>
    <tableColumn id="3" name="APR"/>
    <tableColumn id="4" name="Minimum Payment"/>
    <tableColumn id="5" name="Extra Payment"/>
    <tableColumn id="6" name="Total Payment"/>
    <tableColumn id="7" name="Est. Months"/>
    <tableColumn id="8" name="Notes"/>
  </tableColumns>
</table>
</file>

<file path=xl/tables/table4.xml><?xml version="1.0" encoding="utf-8"?>
<table xmlns="http://schemas.openxmlformats.org/spreadsheetml/2006/main" id="4" name="TransactionsTable" displayName="TransactionsTable" ref="A4:G104" headerRowCount="1" totalsRowCount="0" totalsRowShown="0">
  <autoFilter ref="A4:G104"/>
  <tableColumns count="7">
    <tableColumn id="1" name="Date"/>
    <tableColumn id="2" name="Description"/>
    <tableColumn id="3" name="Category"/>
    <tableColumn id="4" name="Type"/>
    <tableColumn id="5" name="Amount"/>
    <tableColumn id="6" name="Account"/>
    <tableColumn id="7" name="Notes"/>
  </tableColumns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rumsoft.com/resources/excel/personal-budget-tracker" TargetMode="External"/><Relationship Id="rId2" Type="http://schemas.openxmlformats.org/officeDocument/2006/relationships/hyperlink" Target="Personal%20Budget%20Bill%20Debt%20Tracker.xlsx" TargetMode="External"/><Relationship Id="rId3" Type="http://schemas.openxmlformats.org/officeDocument/2006/relationships/hyperlink" Target="Personal%20Budget%20Bill%20Debt%20Tracker.xlsx" TargetMode="External"/><Relationship Id="rId4" Type="http://schemas.openxmlformats.org/officeDocument/2006/relationships/hyperlink" Target="Personal%20Budget%20Bill%20Debt%20Tracker.xlsx" TargetMode="External"/><Relationship Id="rId5" Type="http://schemas.openxmlformats.org/officeDocument/2006/relationships/hyperlink" Target="Personal%20Budget%20Bill%20Debt%20Tracker.xlsx" TargetMode="External"/><Relationship Id="rId6" Type="http://schemas.openxmlformats.org/officeDocument/2006/relationships/hyperlink" Target="Personal%20Budget%20Bill%20Debt%20Tracker.xlsx" TargetMode="External"/><Relationship Id="rId7" Type="http://schemas.openxmlformats.org/officeDocument/2006/relationships/hyperlink" Target="Personal%20Budget%20Bill%20Debt%20Tracker.xlsx" TargetMode="External"/><Relationship Id="rId8" Type="http://schemas.openxmlformats.org/officeDocument/2006/relationships/hyperlink" Target="Personal%20Budget%20Bill%20Debt%20Tracker.xlsx" TargetMode="External"/><Relationship Id="rId9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4C3A"/>
    <pageSetUpPr fitToPage="true"/>
  </sheetPr>
  <dimension ref="A1:L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6" activeCellId="0" sqref="B6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8"/>
    <col collapsed="false" customWidth="true" hidden="false" outlineLevel="0" max="3" min="3" style="0" width="44"/>
    <col collapsed="false" customWidth="true" hidden="false" outlineLevel="0" max="4" min="4" style="0" width="3"/>
    <col collapsed="false" customWidth="true" hidden="false" outlineLevel="0" max="5" min="5" style="0" width="4"/>
    <col collapsed="false" customWidth="true" hidden="false" outlineLevel="0" max="6" min="6" style="0" width="22"/>
    <col collapsed="false" customWidth="true" hidden="false" outlineLevel="0" max="8" min="7" style="0" width="16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</row>
    <row r="2" customFormat="false" ht="21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2"/>
      <c r="J2" s="2"/>
      <c r="K2" s="2"/>
      <c r="L2" s="2"/>
    </row>
    <row r="3" customFormat="false" ht="9.75" hidden="false" customHeight="tru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21.75" hidden="false" customHeight="true" outlineLevel="0" collapsed="false">
      <c r="A4" s="4" t="s">
        <v>2</v>
      </c>
      <c r="B4" s="5"/>
      <c r="C4" s="5"/>
      <c r="D4" s="2"/>
      <c r="E4" s="4" t="s">
        <v>3</v>
      </c>
      <c r="F4" s="5"/>
      <c r="G4" s="5"/>
      <c r="H4" s="5"/>
      <c r="I4" s="2"/>
      <c r="J4" s="2"/>
      <c r="K4" s="2"/>
      <c r="L4" s="2"/>
    </row>
    <row r="5" customFormat="false" ht="15" hidden="false" customHeight="false" outlineLevel="0" collapsed="false">
      <c r="A5" s="6" t="s">
        <v>4</v>
      </c>
      <c r="B5" s="7" t="s">
        <v>5</v>
      </c>
      <c r="C5" s="6" t="s">
        <v>6</v>
      </c>
      <c r="D5" s="2"/>
      <c r="E5" s="2"/>
      <c r="F5" s="2"/>
      <c r="G5" s="2"/>
      <c r="H5" s="2"/>
      <c r="I5" s="2"/>
      <c r="J5" s="2"/>
      <c r="K5" s="2"/>
      <c r="L5" s="2"/>
    </row>
    <row r="6" customFormat="false" ht="30" hidden="false" customHeight="true" outlineLevel="0" collapsed="false">
      <c r="A6" s="8" t="s">
        <v>7</v>
      </c>
      <c r="B6" s="9" t="n">
        <v>46296</v>
      </c>
      <c r="C6" s="10" t="s">
        <v>8</v>
      </c>
      <c r="D6" s="2"/>
      <c r="E6" s="11"/>
      <c r="F6" s="12" t="s">
        <v>9</v>
      </c>
      <c r="G6" s="12"/>
      <c r="H6" s="12"/>
      <c r="I6" s="2"/>
      <c r="J6" s="2"/>
      <c r="K6" s="2"/>
      <c r="L6" s="2"/>
    </row>
    <row r="7" customFormat="false" ht="30" hidden="false" customHeight="true" outlineLevel="0" collapsed="false">
      <c r="A7" s="8" t="s">
        <v>10</v>
      </c>
      <c r="B7" s="13" t="n">
        <f aca="false">SUMIFS(Transactions!$E$5:$E$104,Transactions!$D$5:$D$104,"Income",Transactions!$A$5:$A$104,"&gt;="&amp;$B$6,Transactions!$A$5:$A$104,"&lt;"&amp;DATE(YEAR($B$6),MONTH($B$6)+1,1))</f>
        <v>4200</v>
      </c>
      <c r="C7" s="10" t="s">
        <v>11</v>
      </c>
      <c r="D7" s="2"/>
      <c r="E7" s="14"/>
      <c r="F7" s="12" t="s">
        <v>12</v>
      </c>
      <c r="G7" s="12"/>
      <c r="H7" s="12"/>
      <c r="I7" s="2"/>
      <c r="J7" s="2"/>
      <c r="K7" s="2"/>
      <c r="L7" s="2"/>
    </row>
    <row r="8" customFormat="false" ht="30" hidden="false" customHeight="true" outlineLevel="0" collapsed="false">
      <c r="A8" s="8" t="s">
        <v>13</v>
      </c>
      <c r="B8" s="13" t="n">
        <f aca="false">SUMIFS(Transactions!$E$5:$E$104,Transactions!$D$5:$D$104,"Expense",Transactions!$A$5:$A$104,"&gt;="&amp;$B$6,Transactions!$A$5:$A$104,"&lt;"&amp;DATE(YEAR($B$6),MONTH($B$6)+1,1))</f>
        <v>1995</v>
      </c>
      <c r="C8" s="10" t="s">
        <v>14</v>
      </c>
      <c r="D8" s="2"/>
      <c r="E8" s="15" t="s">
        <v>15</v>
      </c>
      <c r="F8" s="12" t="s">
        <v>16</v>
      </c>
      <c r="G8" s="12"/>
      <c r="H8" s="12"/>
      <c r="I8" s="2"/>
      <c r="J8" s="2"/>
      <c r="K8" s="2"/>
      <c r="L8" s="2"/>
    </row>
    <row r="9" customFormat="false" ht="30" hidden="false" customHeight="true" outlineLevel="0" collapsed="false">
      <c r="A9" s="8" t="s">
        <v>17</v>
      </c>
      <c r="B9" s="13" t="n">
        <f aca="false">B7-B8</f>
        <v>2205</v>
      </c>
      <c r="C9" s="10" t="s">
        <v>18</v>
      </c>
      <c r="D9" s="2"/>
      <c r="E9" s="16" t="s">
        <v>19</v>
      </c>
      <c r="F9" s="12" t="s">
        <v>20</v>
      </c>
      <c r="G9" s="12"/>
      <c r="H9" s="12"/>
      <c r="I9" s="2"/>
      <c r="J9" s="2"/>
      <c r="K9" s="2"/>
      <c r="L9" s="2"/>
    </row>
    <row r="10" customFormat="false" ht="30" hidden="false" customHeight="true" outlineLevel="0" collapsed="false">
      <c r="A10" s="8" t="s">
        <v>21</v>
      </c>
      <c r="B10" s="17" t="n">
        <f aca="false">COUNTIF(Bills!$F$5:$F$54,"Unpaid")</f>
        <v>3</v>
      </c>
      <c r="C10" s="10" t="s">
        <v>22</v>
      </c>
      <c r="D10" s="2"/>
      <c r="E10" s="18" t="s">
        <v>23</v>
      </c>
      <c r="F10" s="19" t="s">
        <v>24</v>
      </c>
      <c r="G10" s="19"/>
      <c r="H10" s="19"/>
      <c r="I10" s="2"/>
      <c r="J10" s="2"/>
      <c r="K10" s="2"/>
      <c r="L10" s="2"/>
    </row>
    <row r="11" customFormat="false" ht="27.75" hidden="false" customHeight="true" outlineLevel="0" collapsed="false">
      <c r="A11" s="8" t="s">
        <v>25</v>
      </c>
      <c r="B11" s="13" t="n">
        <f aca="false">SUM('Debt Payoff'!$B$5:$B$34)</f>
        <v>31900</v>
      </c>
      <c r="C11" s="10" t="s">
        <v>26</v>
      </c>
      <c r="D11" s="2"/>
      <c r="E11" s="2"/>
      <c r="F11" s="20" t="s">
        <v>27</v>
      </c>
      <c r="G11" s="21" t="n">
        <f aca="false">COUNTIF(Checks!$B$5:$B$8,"Review")</f>
        <v>1</v>
      </c>
      <c r="H11" s="22" t="str">
        <f aca="false">IF(G11=0,"All clear","Open the Checks tab")</f>
        <v>Open the Checks tab</v>
      </c>
      <c r="I11" s="2"/>
      <c r="J11" s="2"/>
      <c r="K11" s="2"/>
      <c r="L11" s="2"/>
    </row>
    <row r="12" customFormat="false" ht="15" hidden="false" customHeight="false" outlineLevel="0" collapsed="false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customFormat="false" ht="21.75" hidden="false" customHeight="true" outlineLevel="0" collapsed="false">
      <c r="A13" s="4" t="s">
        <v>28</v>
      </c>
      <c r="B13" s="5"/>
      <c r="C13" s="5"/>
      <c r="D13" s="2"/>
      <c r="E13" s="4" t="s">
        <v>29</v>
      </c>
      <c r="F13" s="5"/>
      <c r="G13" s="5"/>
      <c r="H13" s="5"/>
      <c r="I13" s="2"/>
      <c r="J13" s="2"/>
      <c r="K13" s="2"/>
      <c r="L13" s="2"/>
    </row>
    <row r="14" customFormat="false" ht="15" hidden="false" customHeight="false" outlineLevel="0" collapsed="false">
      <c r="A14" s="23" t="s">
        <v>30</v>
      </c>
      <c r="B14" s="23" t="s">
        <v>31</v>
      </c>
      <c r="C14" s="24"/>
      <c r="D14" s="2"/>
      <c r="E14" s="2"/>
      <c r="F14" s="2"/>
      <c r="G14" s="2"/>
      <c r="H14" s="2"/>
      <c r="I14" s="2"/>
      <c r="J14" s="2"/>
      <c r="K14" s="2"/>
      <c r="L14" s="2"/>
    </row>
    <row r="15" customFormat="false" ht="21.75" hidden="false" customHeight="true" outlineLevel="0" collapsed="false">
      <c r="A15" s="25" t="s">
        <v>32</v>
      </c>
      <c r="B15" s="26" t="s">
        <v>33</v>
      </c>
      <c r="C15" s="26"/>
      <c r="D15" s="2"/>
      <c r="E15" s="2"/>
      <c r="F15" s="2"/>
      <c r="G15" s="2"/>
      <c r="H15" s="2"/>
      <c r="I15" s="2"/>
      <c r="J15" s="2"/>
      <c r="K15" s="2"/>
      <c r="L15" s="2"/>
    </row>
    <row r="16" customFormat="false" ht="21.75" hidden="false" customHeight="true" outlineLevel="0" collapsed="false">
      <c r="A16" s="25" t="s">
        <v>34</v>
      </c>
      <c r="B16" s="26" t="s">
        <v>35</v>
      </c>
      <c r="C16" s="26"/>
      <c r="D16" s="2"/>
      <c r="E16" s="2"/>
      <c r="F16" s="2"/>
      <c r="G16" s="2"/>
      <c r="H16" s="2"/>
      <c r="I16" s="2"/>
      <c r="J16" s="2"/>
      <c r="K16" s="2"/>
      <c r="L16" s="2"/>
    </row>
    <row r="17" customFormat="false" ht="21.75" hidden="false" customHeight="true" outlineLevel="0" collapsed="false">
      <c r="A17" s="25" t="s">
        <v>36</v>
      </c>
      <c r="B17" s="26" t="s">
        <v>37</v>
      </c>
      <c r="C17" s="26"/>
      <c r="D17" s="2"/>
      <c r="E17" s="2"/>
      <c r="F17" s="2"/>
      <c r="G17" s="2"/>
      <c r="H17" s="2"/>
      <c r="I17" s="2"/>
      <c r="J17" s="2"/>
      <c r="K17" s="2"/>
      <c r="L17" s="2"/>
    </row>
    <row r="18" customFormat="false" ht="21.75" hidden="false" customHeight="true" outlineLevel="0" collapsed="false">
      <c r="A18" s="25" t="s">
        <v>38</v>
      </c>
      <c r="B18" s="26" t="s">
        <v>39</v>
      </c>
      <c r="C18" s="26"/>
      <c r="D18" s="2"/>
      <c r="E18" s="2"/>
      <c r="F18" s="2"/>
      <c r="G18" s="2"/>
      <c r="H18" s="2"/>
      <c r="I18" s="2"/>
      <c r="J18" s="2"/>
      <c r="K18" s="2"/>
      <c r="L18" s="2"/>
    </row>
    <row r="19" customFormat="false" ht="21.75" hidden="false" customHeight="true" outlineLevel="0" collapsed="false">
      <c r="A19" s="25" t="s">
        <v>40</v>
      </c>
      <c r="B19" s="26" t="s">
        <v>41</v>
      </c>
      <c r="C19" s="26"/>
      <c r="D19" s="2"/>
      <c r="E19" s="2"/>
      <c r="F19" s="2"/>
      <c r="G19" s="2"/>
      <c r="H19" s="2"/>
      <c r="I19" s="2"/>
      <c r="J19" s="2"/>
      <c r="K19" s="2"/>
      <c r="L19" s="2"/>
    </row>
    <row r="20" customFormat="false" ht="21.75" hidden="false" customHeight="true" outlineLevel="0" collapsed="false">
      <c r="A20" s="25" t="s">
        <v>42</v>
      </c>
      <c r="B20" s="26" t="s">
        <v>43</v>
      </c>
      <c r="C20" s="26"/>
      <c r="D20" s="2"/>
      <c r="E20" s="2"/>
      <c r="F20" s="2"/>
      <c r="G20" s="2"/>
      <c r="H20" s="2"/>
      <c r="I20" s="2"/>
      <c r="J20" s="2"/>
      <c r="K20" s="2"/>
      <c r="L20" s="2"/>
    </row>
    <row r="21" customFormat="false" ht="15" hidden="false" customHeight="fals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customFormat="false" ht="15" hidden="false" customHeight="fals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customFormat="false" ht="15" hidden="false" customHeight="fals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customFormat="false" ht="15" hidden="false" customHeight="fals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customFormat="false" ht="15" hidden="false" customHeight="fals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customFormat="false" ht="15" hidden="false" customHeight="fals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customFormat="false" ht="15" hidden="false" customHeight="fals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customFormat="false" ht="15" hidden="false" customHeight="fals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customFormat="false" ht="15" hidden="false" customHeight="fals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customFormat="false" ht="15" hidden="false" customHeight="fals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customFormat="false" ht="15" hidden="false" customHeight="false" outlineLevel="0" collapsed="false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customFormat="false" ht="15" hidden="false" customHeight="fals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customFormat="false" ht="15" hidden="false" customHeight="false" outlineLevel="0" collapsed="false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customFormat="false" ht="15" hidden="false" customHeight="false" outlineLevel="0" collapsed="false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customFormat="false" ht="15" hidden="false" customHeight="false" outlineLevel="0" collapsed="false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customFormat="false" ht="15" hidden="false" customHeight="false" outlineLevel="0" collapsed="false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customFormat="false" ht="15" hidden="false" customHeight="false" outlineLevel="0" collapsed="false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customFormat="false" ht="15" hidden="false" customHeight="false" outlineLevel="0" collapsed="false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customFormat="false" ht="15" hidden="false" customHeight="false" outlineLevel="0" collapsed="false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customFormat="false" ht="15" hidden="false" customHeight="false" outlineLevel="0" collapsed="false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13">
    <mergeCell ref="A1:H1"/>
    <mergeCell ref="A2:H2"/>
    <mergeCell ref="F6:H6"/>
    <mergeCell ref="F7:H7"/>
    <mergeCell ref="F8:H8"/>
    <mergeCell ref="F9:H9"/>
    <mergeCell ref="F10:H10"/>
    <mergeCell ref="B15:C15"/>
    <mergeCell ref="B16:C16"/>
    <mergeCell ref="B17:C17"/>
    <mergeCell ref="B18:C18"/>
    <mergeCell ref="B19:C19"/>
    <mergeCell ref="B20:C20"/>
  </mergeCells>
  <conditionalFormatting sqref="G11">
    <cfRule type="cellIs" priority="2" operator="greaterThan" aboveAverage="0" equalAverage="0" bottom="0" percent="0" rank="0" text="" dxfId="0">
      <formula>0</formula>
    </cfRule>
  </conditionalFormatting>
  <hyperlinks>
    <hyperlink ref="F10" r:id="rId1" display="Step-by-step guide: arumsoft.com/resources"/>
    <hyperlink ref="F11" r:id="rId2" location="'Checks'!A1" display="Checks needing review"/>
    <hyperlink ref="A15" r:id="rId3" location="'Transactions'!A1" display="Transactions"/>
    <hyperlink ref="A16" r:id="rId4" location="'Budget'!A1" display="Budget"/>
    <hyperlink ref="A17" r:id="rId5" location="'Bills'!A1" display="Bills"/>
    <hyperlink ref="A18" r:id="rId6" location="'Debt%20Payoff'!A1" display="Debt Payoff"/>
    <hyperlink ref="A19" r:id="rId7" location="'Lists'!A1" display="Lists"/>
    <hyperlink ref="A20" r:id="rId8" location="'Checks'!A1" display="Checks"/>
  </hyperlinks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7A5A"/>
    <pageSetUpPr fitToPage="true"/>
  </sheetPr>
  <dimension ref="A1:G1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8"/>
    <col collapsed="false" customWidth="true" hidden="false" outlineLevel="0" max="3" min="3" style="0" width="22"/>
    <col collapsed="false" customWidth="true" hidden="false" outlineLevel="0" max="5" min="4" style="0" width="14"/>
    <col collapsed="false" customWidth="true" hidden="false" outlineLevel="0" max="6" min="6" style="0" width="18"/>
    <col collapsed="false" customWidth="true" hidden="false" outlineLevel="0" max="7" min="7" style="0" width="34"/>
  </cols>
  <sheetData>
    <row r="1" customFormat="false" ht="33.75" hidden="false" customHeight="true" outlineLevel="0" collapsed="false">
      <c r="A1" s="27" t="s">
        <v>32</v>
      </c>
      <c r="B1" s="28"/>
      <c r="C1" s="28"/>
      <c r="D1" s="28"/>
      <c r="E1" s="28"/>
      <c r="F1" s="28"/>
      <c r="G1" s="28"/>
    </row>
    <row r="2" customFormat="false" ht="21.75" hidden="false" customHeight="true" outlineLevel="0" collapsed="false">
      <c r="A2" s="29" t="s">
        <v>44</v>
      </c>
      <c r="B2" s="30"/>
      <c r="C2" s="30"/>
      <c r="D2" s="30"/>
      <c r="E2" s="30"/>
      <c r="F2" s="30"/>
      <c r="G2" s="30"/>
    </row>
    <row r="3" customFormat="false" ht="9.75" hidden="false" customHeight="true" outlineLevel="0" collapsed="false"/>
    <row r="4" customFormat="false" ht="30" hidden="false" customHeight="true" outlineLevel="0" collapsed="false">
      <c r="A4" s="31" t="s">
        <v>45</v>
      </c>
      <c r="B4" s="31" t="s">
        <v>46</v>
      </c>
      <c r="C4" s="31" t="s">
        <v>47</v>
      </c>
      <c r="D4" s="31" t="s">
        <v>48</v>
      </c>
      <c r="E4" s="32" t="s">
        <v>49</v>
      </c>
      <c r="F4" s="31" t="s">
        <v>50</v>
      </c>
      <c r="G4" s="31" t="s">
        <v>6</v>
      </c>
    </row>
    <row r="5" customFormat="false" ht="18.75" hidden="false" customHeight="true" outlineLevel="0" collapsed="false">
      <c r="A5" s="33" t="n">
        <v>46296</v>
      </c>
      <c r="B5" s="34" t="s">
        <v>51</v>
      </c>
      <c r="C5" s="34" t="s">
        <v>51</v>
      </c>
      <c r="D5" s="34" t="s">
        <v>52</v>
      </c>
      <c r="E5" s="35" t="n">
        <v>4200</v>
      </c>
      <c r="F5" s="34" t="s">
        <v>53</v>
      </c>
      <c r="G5" s="34"/>
    </row>
    <row r="6" customFormat="false" ht="18.75" hidden="false" customHeight="true" outlineLevel="0" collapsed="false">
      <c r="A6" s="33" t="n">
        <v>46297</v>
      </c>
      <c r="B6" s="34" t="s">
        <v>54</v>
      </c>
      <c r="C6" s="34" t="s">
        <v>55</v>
      </c>
      <c r="D6" s="34" t="s">
        <v>56</v>
      </c>
      <c r="E6" s="35" t="n">
        <v>1650</v>
      </c>
      <c r="F6" s="34" t="s">
        <v>53</v>
      </c>
      <c r="G6" s="34"/>
    </row>
    <row r="7" customFormat="false" ht="18.75" hidden="false" customHeight="true" outlineLevel="0" collapsed="false">
      <c r="A7" s="33" t="n">
        <v>46300</v>
      </c>
      <c r="B7" s="34" t="s">
        <v>57</v>
      </c>
      <c r="C7" s="34" t="s">
        <v>57</v>
      </c>
      <c r="D7" s="34" t="s">
        <v>56</v>
      </c>
      <c r="E7" s="35" t="n">
        <v>180</v>
      </c>
      <c r="F7" s="34" t="s">
        <v>58</v>
      </c>
      <c r="G7" s="34"/>
    </row>
    <row r="8" customFormat="false" ht="18.75" hidden="false" customHeight="true" outlineLevel="0" collapsed="false">
      <c r="A8" s="33" t="n">
        <v>46303</v>
      </c>
      <c r="B8" s="34" t="s">
        <v>59</v>
      </c>
      <c r="C8" s="34" t="s">
        <v>60</v>
      </c>
      <c r="D8" s="34" t="s">
        <v>56</v>
      </c>
      <c r="E8" s="35" t="n">
        <v>70</v>
      </c>
      <c r="F8" s="34" t="s">
        <v>53</v>
      </c>
      <c r="G8" s="34"/>
    </row>
    <row r="9" customFormat="false" ht="18.75" hidden="false" customHeight="true" outlineLevel="0" collapsed="false">
      <c r="A9" s="33" t="n">
        <v>46307</v>
      </c>
      <c r="B9" s="34" t="s">
        <v>61</v>
      </c>
      <c r="C9" s="34" t="s">
        <v>61</v>
      </c>
      <c r="D9" s="34" t="s">
        <v>56</v>
      </c>
      <c r="E9" s="35" t="n">
        <v>95</v>
      </c>
      <c r="F9" s="34" t="s">
        <v>58</v>
      </c>
      <c r="G9" s="34"/>
    </row>
    <row r="10" customFormat="false" ht="18.75" hidden="false" customHeight="true" outlineLevel="0" collapsed="false">
      <c r="A10" s="33"/>
      <c r="B10" s="34"/>
      <c r="C10" s="34"/>
      <c r="D10" s="34"/>
      <c r="E10" s="35"/>
      <c r="F10" s="34"/>
      <c r="G10" s="34"/>
    </row>
    <row r="11" customFormat="false" ht="18.75" hidden="false" customHeight="true" outlineLevel="0" collapsed="false">
      <c r="A11" s="33"/>
      <c r="B11" s="34"/>
      <c r="C11" s="34"/>
      <c r="D11" s="34"/>
      <c r="E11" s="35"/>
      <c r="F11" s="34"/>
      <c r="G11" s="34"/>
    </row>
    <row r="12" customFormat="false" ht="18.75" hidden="false" customHeight="true" outlineLevel="0" collapsed="false">
      <c r="A12" s="33"/>
      <c r="B12" s="34"/>
      <c r="C12" s="34"/>
      <c r="D12" s="34"/>
      <c r="E12" s="35"/>
      <c r="F12" s="34"/>
      <c r="G12" s="34"/>
    </row>
    <row r="13" customFormat="false" ht="18.75" hidden="false" customHeight="true" outlineLevel="0" collapsed="false">
      <c r="A13" s="33"/>
      <c r="B13" s="34"/>
      <c r="C13" s="34"/>
      <c r="D13" s="34"/>
      <c r="E13" s="35"/>
      <c r="F13" s="34"/>
      <c r="G13" s="34"/>
    </row>
    <row r="14" customFormat="false" ht="18.75" hidden="false" customHeight="true" outlineLevel="0" collapsed="false">
      <c r="A14" s="33"/>
      <c r="B14" s="34"/>
      <c r="C14" s="34"/>
      <c r="D14" s="34"/>
      <c r="E14" s="35"/>
      <c r="F14" s="34"/>
      <c r="G14" s="34"/>
    </row>
    <row r="15" customFormat="false" ht="18.75" hidden="false" customHeight="true" outlineLevel="0" collapsed="false">
      <c r="A15" s="33"/>
      <c r="B15" s="34"/>
      <c r="C15" s="34"/>
      <c r="D15" s="34"/>
      <c r="E15" s="35"/>
      <c r="F15" s="34"/>
      <c r="G15" s="34"/>
    </row>
    <row r="16" customFormat="false" ht="18.75" hidden="false" customHeight="true" outlineLevel="0" collapsed="false">
      <c r="A16" s="33"/>
      <c r="B16" s="34"/>
      <c r="C16" s="34"/>
      <c r="D16" s="34"/>
      <c r="E16" s="35"/>
      <c r="F16" s="34"/>
      <c r="G16" s="34"/>
    </row>
    <row r="17" customFormat="false" ht="18.75" hidden="false" customHeight="true" outlineLevel="0" collapsed="false">
      <c r="A17" s="33"/>
      <c r="B17" s="34"/>
      <c r="C17" s="34"/>
      <c r="D17" s="34"/>
      <c r="E17" s="35"/>
      <c r="F17" s="34"/>
      <c r="G17" s="34"/>
    </row>
    <row r="18" customFormat="false" ht="18.75" hidden="false" customHeight="true" outlineLevel="0" collapsed="false">
      <c r="A18" s="33"/>
      <c r="B18" s="34"/>
      <c r="C18" s="34"/>
      <c r="D18" s="34"/>
      <c r="E18" s="35"/>
      <c r="F18" s="34"/>
      <c r="G18" s="34"/>
    </row>
    <row r="19" customFormat="false" ht="18.75" hidden="false" customHeight="true" outlineLevel="0" collapsed="false">
      <c r="A19" s="33"/>
      <c r="B19" s="34"/>
      <c r="C19" s="34"/>
      <c r="D19" s="34"/>
      <c r="E19" s="35"/>
      <c r="F19" s="34"/>
      <c r="G19" s="34"/>
    </row>
    <row r="20" customFormat="false" ht="18.75" hidden="false" customHeight="true" outlineLevel="0" collapsed="false">
      <c r="A20" s="33"/>
      <c r="B20" s="34"/>
      <c r="C20" s="34"/>
      <c r="D20" s="34"/>
      <c r="E20" s="35"/>
      <c r="F20" s="34"/>
      <c r="G20" s="34"/>
    </row>
    <row r="21" customFormat="false" ht="18.75" hidden="false" customHeight="true" outlineLevel="0" collapsed="false">
      <c r="A21" s="33"/>
      <c r="B21" s="34"/>
      <c r="C21" s="34"/>
      <c r="D21" s="34"/>
      <c r="E21" s="35"/>
      <c r="F21" s="34"/>
      <c r="G21" s="34"/>
    </row>
    <row r="22" customFormat="false" ht="18.75" hidden="false" customHeight="true" outlineLevel="0" collapsed="false">
      <c r="A22" s="33"/>
      <c r="B22" s="34"/>
      <c r="C22" s="34"/>
      <c r="D22" s="34"/>
      <c r="E22" s="35"/>
      <c r="F22" s="34"/>
      <c r="G22" s="34"/>
    </row>
    <row r="23" customFormat="false" ht="18.75" hidden="false" customHeight="true" outlineLevel="0" collapsed="false">
      <c r="A23" s="33"/>
      <c r="B23" s="34"/>
      <c r="C23" s="34"/>
      <c r="D23" s="34"/>
      <c r="E23" s="35"/>
      <c r="F23" s="34"/>
      <c r="G23" s="34"/>
    </row>
    <row r="24" customFormat="false" ht="18.75" hidden="false" customHeight="true" outlineLevel="0" collapsed="false">
      <c r="A24" s="33"/>
      <c r="B24" s="34"/>
      <c r="C24" s="34"/>
      <c r="D24" s="34"/>
      <c r="E24" s="35"/>
      <c r="F24" s="34"/>
      <c r="G24" s="34"/>
    </row>
    <row r="25" customFormat="false" ht="18.75" hidden="false" customHeight="true" outlineLevel="0" collapsed="false">
      <c r="A25" s="33"/>
      <c r="B25" s="34"/>
      <c r="C25" s="34"/>
      <c r="D25" s="34"/>
      <c r="E25" s="35"/>
      <c r="F25" s="34"/>
      <c r="G25" s="34"/>
    </row>
    <row r="26" customFormat="false" ht="18.75" hidden="false" customHeight="true" outlineLevel="0" collapsed="false">
      <c r="A26" s="33"/>
      <c r="B26" s="34"/>
      <c r="C26" s="34"/>
      <c r="D26" s="34"/>
      <c r="E26" s="35"/>
      <c r="F26" s="34"/>
      <c r="G26" s="34"/>
    </row>
    <row r="27" customFormat="false" ht="18.75" hidden="false" customHeight="true" outlineLevel="0" collapsed="false">
      <c r="A27" s="33"/>
      <c r="B27" s="34"/>
      <c r="C27" s="34"/>
      <c r="D27" s="34"/>
      <c r="E27" s="35"/>
      <c r="F27" s="34"/>
      <c r="G27" s="34"/>
    </row>
    <row r="28" customFormat="false" ht="18.75" hidden="false" customHeight="true" outlineLevel="0" collapsed="false">
      <c r="A28" s="33"/>
      <c r="B28" s="34"/>
      <c r="C28" s="34"/>
      <c r="D28" s="34"/>
      <c r="E28" s="35"/>
      <c r="F28" s="34"/>
      <c r="G28" s="34"/>
    </row>
    <row r="29" customFormat="false" ht="18.75" hidden="false" customHeight="true" outlineLevel="0" collapsed="false">
      <c r="A29" s="33"/>
      <c r="B29" s="34"/>
      <c r="C29" s="34"/>
      <c r="D29" s="34"/>
      <c r="E29" s="35"/>
      <c r="F29" s="34"/>
      <c r="G29" s="34"/>
    </row>
    <row r="30" customFormat="false" ht="18.75" hidden="false" customHeight="true" outlineLevel="0" collapsed="false">
      <c r="A30" s="33"/>
      <c r="B30" s="34"/>
      <c r="C30" s="34"/>
      <c r="D30" s="34"/>
      <c r="E30" s="35"/>
      <c r="F30" s="34"/>
      <c r="G30" s="34"/>
    </row>
    <row r="31" customFormat="false" ht="18.75" hidden="false" customHeight="true" outlineLevel="0" collapsed="false">
      <c r="A31" s="33"/>
      <c r="B31" s="34"/>
      <c r="C31" s="34"/>
      <c r="D31" s="34"/>
      <c r="E31" s="35"/>
      <c r="F31" s="34"/>
      <c r="G31" s="34"/>
    </row>
    <row r="32" customFormat="false" ht="18.75" hidden="false" customHeight="true" outlineLevel="0" collapsed="false">
      <c r="A32" s="33"/>
      <c r="B32" s="34"/>
      <c r="C32" s="34"/>
      <c r="D32" s="34"/>
      <c r="E32" s="35"/>
      <c r="F32" s="34"/>
      <c r="G32" s="34"/>
    </row>
    <row r="33" customFormat="false" ht="18.75" hidden="false" customHeight="true" outlineLevel="0" collapsed="false">
      <c r="A33" s="33"/>
      <c r="B33" s="34"/>
      <c r="C33" s="34"/>
      <c r="D33" s="34"/>
      <c r="E33" s="35"/>
      <c r="F33" s="34"/>
      <c r="G33" s="34"/>
    </row>
    <row r="34" customFormat="false" ht="18.75" hidden="false" customHeight="true" outlineLevel="0" collapsed="false">
      <c r="A34" s="33"/>
      <c r="B34" s="34"/>
      <c r="C34" s="34"/>
      <c r="D34" s="34"/>
      <c r="E34" s="35"/>
      <c r="F34" s="34"/>
      <c r="G34" s="34"/>
    </row>
    <row r="35" customFormat="false" ht="18.75" hidden="false" customHeight="true" outlineLevel="0" collapsed="false">
      <c r="A35" s="33"/>
      <c r="B35" s="34"/>
      <c r="C35" s="34"/>
      <c r="D35" s="34"/>
      <c r="E35" s="35"/>
      <c r="F35" s="34"/>
      <c r="G35" s="34"/>
    </row>
    <row r="36" customFormat="false" ht="18.75" hidden="false" customHeight="true" outlineLevel="0" collapsed="false">
      <c r="A36" s="33"/>
      <c r="B36" s="34"/>
      <c r="C36" s="34"/>
      <c r="D36" s="34"/>
      <c r="E36" s="35"/>
      <c r="F36" s="34"/>
      <c r="G36" s="34"/>
    </row>
    <row r="37" customFormat="false" ht="18.75" hidden="false" customHeight="true" outlineLevel="0" collapsed="false">
      <c r="A37" s="33"/>
      <c r="B37" s="34"/>
      <c r="C37" s="34"/>
      <c r="D37" s="34"/>
      <c r="E37" s="35"/>
      <c r="F37" s="34"/>
      <c r="G37" s="34"/>
    </row>
    <row r="38" customFormat="false" ht="18.75" hidden="false" customHeight="true" outlineLevel="0" collapsed="false">
      <c r="A38" s="33"/>
      <c r="B38" s="34"/>
      <c r="C38" s="34"/>
      <c r="D38" s="34"/>
      <c r="E38" s="35"/>
      <c r="F38" s="34"/>
      <c r="G38" s="34"/>
    </row>
    <row r="39" customFormat="false" ht="18.75" hidden="false" customHeight="true" outlineLevel="0" collapsed="false">
      <c r="A39" s="33"/>
      <c r="B39" s="34"/>
      <c r="C39" s="34"/>
      <c r="D39" s="34"/>
      <c r="E39" s="35"/>
      <c r="F39" s="34"/>
      <c r="G39" s="34"/>
    </row>
    <row r="40" customFormat="false" ht="18.75" hidden="false" customHeight="true" outlineLevel="0" collapsed="false">
      <c r="A40" s="33"/>
      <c r="B40" s="34"/>
      <c r="C40" s="34"/>
      <c r="D40" s="34"/>
      <c r="E40" s="35"/>
      <c r="F40" s="34"/>
      <c r="G40" s="34"/>
    </row>
    <row r="41" customFormat="false" ht="18.75" hidden="false" customHeight="true" outlineLevel="0" collapsed="false">
      <c r="A41" s="33"/>
      <c r="B41" s="34"/>
      <c r="C41" s="34"/>
      <c r="D41" s="34"/>
      <c r="E41" s="35"/>
      <c r="F41" s="34"/>
      <c r="G41" s="34"/>
    </row>
    <row r="42" customFormat="false" ht="18.75" hidden="false" customHeight="true" outlineLevel="0" collapsed="false">
      <c r="A42" s="33"/>
      <c r="B42" s="34"/>
      <c r="C42" s="34"/>
      <c r="D42" s="34"/>
      <c r="E42" s="35"/>
      <c r="F42" s="34"/>
      <c r="G42" s="34"/>
    </row>
    <row r="43" customFormat="false" ht="18.75" hidden="false" customHeight="true" outlineLevel="0" collapsed="false">
      <c r="A43" s="33"/>
      <c r="B43" s="34"/>
      <c r="C43" s="34"/>
      <c r="D43" s="34"/>
      <c r="E43" s="35"/>
      <c r="F43" s="34"/>
      <c r="G43" s="34"/>
    </row>
    <row r="44" customFormat="false" ht="18.75" hidden="false" customHeight="true" outlineLevel="0" collapsed="false">
      <c r="A44" s="33"/>
      <c r="B44" s="34"/>
      <c r="C44" s="34"/>
      <c r="D44" s="34"/>
      <c r="E44" s="35"/>
      <c r="F44" s="34"/>
      <c r="G44" s="34"/>
    </row>
    <row r="45" customFormat="false" ht="18.75" hidden="false" customHeight="true" outlineLevel="0" collapsed="false">
      <c r="A45" s="33"/>
      <c r="B45" s="34"/>
      <c r="C45" s="34"/>
      <c r="D45" s="34"/>
      <c r="E45" s="35"/>
      <c r="F45" s="34"/>
      <c r="G45" s="34"/>
    </row>
    <row r="46" customFormat="false" ht="18.75" hidden="false" customHeight="true" outlineLevel="0" collapsed="false">
      <c r="A46" s="33"/>
      <c r="B46" s="34"/>
      <c r="C46" s="34"/>
      <c r="D46" s="34"/>
      <c r="E46" s="35"/>
      <c r="F46" s="34"/>
      <c r="G46" s="34"/>
    </row>
    <row r="47" customFormat="false" ht="18.75" hidden="false" customHeight="true" outlineLevel="0" collapsed="false">
      <c r="A47" s="33"/>
      <c r="B47" s="34"/>
      <c r="C47" s="34"/>
      <c r="D47" s="34"/>
      <c r="E47" s="35"/>
      <c r="F47" s="34"/>
      <c r="G47" s="34"/>
    </row>
    <row r="48" customFormat="false" ht="18.75" hidden="false" customHeight="true" outlineLevel="0" collapsed="false">
      <c r="A48" s="33"/>
      <c r="B48" s="34"/>
      <c r="C48" s="34"/>
      <c r="D48" s="34"/>
      <c r="E48" s="35"/>
      <c r="F48" s="34"/>
      <c r="G48" s="34"/>
    </row>
    <row r="49" customFormat="false" ht="18.75" hidden="false" customHeight="true" outlineLevel="0" collapsed="false">
      <c r="A49" s="33"/>
      <c r="B49" s="34"/>
      <c r="C49" s="34"/>
      <c r="D49" s="34"/>
      <c r="E49" s="35"/>
      <c r="F49" s="34"/>
      <c r="G49" s="34"/>
    </row>
    <row r="50" customFormat="false" ht="18.75" hidden="false" customHeight="true" outlineLevel="0" collapsed="false">
      <c r="A50" s="33"/>
      <c r="B50" s="34"/>
      <c r="C50" s="34"/>
      <c r="D50" s="34"/>
      <c r="E50" s="35"/>
      <c r="F50" s="34"/>
      <c r="G50" s="34"/>
    </row>
    <row r="51" customFormat="false" ht="18.75" hidden="false" customHeight="true" outlineLevel="0" collapsed="false">
      <c r="A51" s="33"/>
      <c r="B51" s="34"/>
      <c r="C51" s="34"/>
      <c r="D51" s="34"/>
      <c r="E51" s="35"/>
      <c r="F51" s="34"/>
      <c r="G51" s="34"/>
    </row>
    <row r="52" customFormat="false" ht="18.75" hidden="false" customHeight="true" outlineLevel="0" collapsed="false">
      <c r="A52" s="33"/>
      <c r="B52" s="34"/>
      <c r="C52" s="34"/>
      <c r="D52" s="34"/>
      <c r="E52" s="35"/>
      <c r="F52" s="34"/>
      <c r="G52" s="34"/>
    </row>
    <row r="53" customFormat="false" ht="18.75" hidden="false" customHeight="true" outlineLevel="0" collapsed="false">
      <c r="A53" s="33"/>
      <c r="B53" s="34"/>
      <c r="C53" s="34"/>
      <c r="D53" s="34"/>
      <c r="E53" s="35"/>
      <c r="F53" s="34"/>
      <c r="G53" s="34"/>
    </row>
    <row r="54" customFormat="false" ht="18.75" hidden="false" customHeight="true" outlineLevel="0" collapsed="false">
      <c r="A54" s="33"/>
      <c r="B54" s="34"/>
      <c r="C54" s="34"/>
      <c r="D54" s="34"/>
      <c r="E54" s="35"/>
      <c r="F54" s="34"/>
      <c r="G54" s="34"/>
    </row>
    <row r="55" customFormat="false" ht="18.75" hidden="false" customHeight="true" outlineLevel="0" collapsed="false">
      <c r="A55" s="33"/>
      <c r="B55" s="34"/>
      <c r="C55" s="34"/>
      <c r="D55" s="34"/>
      <c r="E55" s="35"/>
      <c r="F55" s="34"/>
      <c r="G55" s="34"/>
    </row>
    <row r="56" customFormat="false" ht="18.75" hidden="false" customHeight="true" outlineLevel="0" collapsed="false">
      <c r="A56" s="33"/>
      <c r="B56" s="34"/>
      <c r="C56" s="34"/>
      <c r="D56" s="34"/>
      <c r="E56" s="35"/>
      <c r="F56" s="34"/>
      <c r="G56" s="34"/>
    </row>
    <row r="57" customFormat="false" ht="18.75" hidden="false" customHeight="true" outlineLevel="0" collapsed="false">
      <c r="A57" s="33"/>
      <c r="B57" s="34"/>
      <c r="C57" s="34"/>
      <c r="D57" s="34"/>
      <c r="E57" s="35"/>
      <c r="F57" s="34"/>
      <c r="G57" s="34"/>
    </row>
    <row r="58" customFormat="false" ht="18.75" hidden="false" customHeight="true" outlineLevel="0" collapsed="false">
      <c r="A58" s="33"/>
      <c r="B58" s="34"/>
      <c r="C58" s="34"/>
      <c r="D58" s="34"/>
      <c r="E58" s="35"/>
      <c r="F58" s="34"/>
      <c r="G58" s="34"/>
    </row>
    <row r="59" customFormat="false" ht="18.75" hidden="false" customHeight="true" outlineLevel="0" collapsed="false">
      <c r="A59" s="33"/>
      <c r="B59" s="34"/>
      <c r="C59" s="34"/>
      <c r="D59" s="34"/>
      <c r="E59" s="35"/>
      <c r="F59" s="34"/>
      <c r="G59" s="34"/>
    </row>
    <row r="60" customFormat="false" ht="18.75" hidden="false" customHeight="true" outlineLevel="0" collapsed="false">
      <c r="A60" s="33"/>
      <c r="B60" s="34"/>
      <c r="C60" s="34"/>
      <c r="D60" s="34"/>
      <c r="E60" s="35"/>
      <c r="F60" s="34"/>
      <c r="G60" s="34"/>
    </row>
    <row r="61" customFormat="false" ht="18.75" hidden="false" customHeight="true" outlineLevel="0" collapsed="false">
      <c r="A61" s="33"/>
      <c r="B61" s="34"/>
      <c r="C61" s="34"/>
      <c r="D61" s="34"/>
      <c r="E61" s="35"/>
      <c r="F61" s="34"/>
      <c r="G61" s="34"/>
    </row>
    <row r="62" customFormat="false" ht="18.75" hidden="false" customHeight="true" outlineLevel="0" collapsed="false">
      <c r="A62" s="33"/>
      <c r="B62" s="34"/>
      <c r="C62" s="34"/>
      <c r="D62" s="34"/>
      <c r="E62" s="35"/>
      <c r="F62" s="34"/>
      <c r="G62" s="34"/>
    </row>
    <row r="63" customFormat="false" ht="18.75" hidden="false" customHeight="true" outlineLevel="0" collapsed="false">
      <c r="A63" s="33"/>
      <c r="B63" s="34"/>
      <c r="C63" s="34"/>
      <c r="D63" s="34"/>
      <c r="E63" s="35"/>
      <c r="F63" s="34"/>
      <c r="G63" s="34"/>
    </row>
    <row r="64" customFormat="false" ht="18.75" hidden="false" customHeight="true" outlineLevel="0" collapsed="false">
      <c r="A64" s="33"/>
      <c r="B64" s="34"/>
      <c r="C64" s="34"/>
      <c r="D64" s="34"/>
      <c r="E64" s="35"/>
      <c r="F64" s="34"/>
      <c r="G64" s="34"/>
    </row>
    <row r="65" customFormat="false" ht="18.75" hidden="false" customHeight="true" outlineLevel="0" collapsed="false">
      <c r="A65" s="33"/>
      <c r="B65" s="34"/>
      <c r="C65" s="34"/>
      <c r="D65" s="34"/>
      <c r="E65" s="35"/>
      <c r="F65" s="34"/>
      <c r="G65" s="34"/>
    </row>
    <row r="66" customFormat="false" ht="18.75" hidden="false" customHeight="true" outlineLevel="0" collapsed="false">
      <c r="A66" s="33"/>
      <c r="B66" s="34"/>
      <c r="C66" s="34"/>
      <c r="D66" s="34"/>
      <c r="E66" s="35"/>
      <c r="F66" s="34"/>
      <c r="G66" s="34"/>
    </row>
    <row r="67" customFormat="false" ht="18.75" hidden="false" customHeight="true" outlineLevel="0" collapsed="false">
      <c r="A67" s="33"/>
      <c r="B67" s="34"/>
      <c r="C67" s="34"/>
      <c r="D67" s="34"/>
      <c r="E67" s="35"/>
      <c r="F67" s="34"/>
      <c r="G67" s="34"/>
    </row>
    <row r="68" customFormat="false" ht="18.75" hidden="false" customHeight="true" outlineLevel="0" collapsed="false">
      <c r="A68" s="33"/>
      <c r="B68" s="34"/>
      <c r="C68" s="34"/>
      <c r="D68" s="34"/>
      <c r="E68" s="35"/>
      <c r="F68" s="34"/>
      <c r="G68" s="34"/>
    </row>
    <row r="69" customFormat="false" ht="18.75" hidden="false" customHeight="true" outlineLevel="0" collapsed="false">
      <c r="A69" s="33"/>
      <c r="B69" s="34"/>
      <c r="C69" s="34"/>
      <c r="D69" s="34"/>
      <c r="E69" s="35"/>
      <c r="F69" s="34"/>
      <c r="G69" s="34"/>
    </row>
    <row r="70" customFormat="false" ht="18.75" hidden="false" customHeight="true" outlineLevel="0" collapsed="false">
      <c r="A70" s="33"/>
      <c r="B70" s="34"/>
      <c r="C70" s="34"/>
      <c r="D70" s="34"/>
      <c r="E70" s="35"/>
      <c r="F70" s="34"/>
      <c r="G70" s="34"/>
    </row>
    <row r="71" customFormat="false" ht="18.75" hidden="false" customHeight="true" outlineLevel="0" collapsed="false">
      <c r="A71" s="33"/>
      <c r="B71" s="34"/>
      <c r="C71" s="34"/>
      <c r="D71" s="34"/>
      <c r="E71" s="35"/>
      <c r="F71" s="34"/>
      <c r="G71" s="34"/>
    </row>
    <row r="72" customFormat="false" ht="18.75" hidden="false" customHeight="true" outlineLevel="0" collapsed="false">
      <c r="A72" s="33"/>
      <c r="B72" s="34"/>
      <c r="C72" s="34"/>
      <c r="D72" s="34"/>
      <c r="E72" s="35"/>
      <c r="F72" s="34"/>
      <c r="G72" s="34"/>
    </row>
    <row r="73" customFormat="false" ht="18.75" hidden="false" customHeight="true" outlineLevel="0" collapsed="false">
      <c r="A73" s="33"/>
      <c r="B73" s="34"/>
      <c r="C73" s="34"/>
      <c r="D73" s="34"/>
      <c r="E73" s="35"/>
      <c r="F73" s="34"/>
      <c r="G73" s="34"/>
    </row>
    <row r="74" customFormat="false" ht="18.75" hidden="false" customHeight="true" outlineLevel="0" collapsed="false">
      <c r="A74" s="33"/>
      <c r="B74" s="34"/>
      <c r="C74" s="34"/>
      <c r="D74" s="34"/>
      <c r="E74" s="35"/>
      <c r="F74" s="34"/>
      <c r="G74" s="34"/>
    </row>
    <row r="75" customFormat="false" ht="18.75" hidden="false" customHeight="true" outlineLevel="0" collapsed="false">
      <c r="A75" s="33"/>
      <c r="B75" s="34"/>
      <c r="C75" s="34"/>
      <c r="D75" s="34"/>
      <c r="E75" s="35"/>
      <c r="F75" s="34"/>
      <c r="G75" s="34"/>
    </row>
    <row r="76" customFormat="false" ht="18.75" hidden="false" customHeight="true" outlineLevel="0" collapsed="false">
      <c r="A76" s="33"/>
      <c r="B76" s="34"/>
      <c r="C76" s="34"/>
      <c r="D76" s="34"/>
      <c r="E76" s="35"/>
      <c r="F76" s="34"/>
      <c r="G76" s="34"/>
    </row>
    <row r="77" customFormat="false" ht="18.75" hidden="false" customHeight="true" outlineLevel="0" collapsed="false">
      <c r="A77" s="33"/>
      <c r="B77" s="34"/>
      <c r="C77" s="34"/>
      <c r="D77" s="34"/>
      <c r="E77" s="35"/>
      <c r="F77" s="34"/>
      <c r="G77" s="34"/>
    </row>
    <row r="78" customFormat="false" ht="18.75" hidden="false" customHeight="true" outlineLevel="0" collapsed="false">
      <c r="A78" s="33"/>
      <c r="B78" s="34"/>
      <c r="C78" s="34"/>
      <c r="D78" s="34"/>
      <c r="E78" s="35"/>
      <c r="F78" s="34"/>
      <c r="G78" s="34"/>
    </row>
    <row r="79" customFormat="false" ht="18.75" hidden="false" customHeight="true" outlineLevel="0" collapsed="false">
      <c r="A79" s="33"/>
      <c r="B79" s="34"/>
      <c r="C79" s="34"/>
      <c r="D79" s="34"/>
      <c r="E79" s="35"/>
      <c r="F79" s="34"/>
      <c r="G79" s="34"/>
    </row>
    <row r="80" customFormat="false" ht="18.75" hidden="false" customHeight="true" outlineLevel="0" collapsed="false">
      <c r="A80" s="33"/>
      <c r="B80" s="34"/>
      <c r="C80" s="34"/>
      <c r="D80" s="34"/>
      <c r="E80" s="35"/>
      <c r="F80" s="34"/>
      <c r="G80" s="34"/>
    </row>
    <row r="81" customFormat="false" ht="18.75" hidden="false" customHeight="true" outlineLevel="0" collapsed="false">
      <c r="A81" s="33"/>
      <c r="B81" s="34"/>
      <c r="C81" s="34"/>
      <c r="D81" s="34"/>
      <c r="E81" s="35"/>
      <c r="F81" s="34"/>
      <c r="G81" s="34"/>
    </row>
    <row r="82" customFormat="false" ht="18.75" hidden="false" customHeight="true" outlineLevel="0" collapsed="false">
      <c r="A82" s="33"/>
      <c r="B82" s="34"/>
      <c r="C82" s="34"/>
      <c r="D82" s="34"/>
      <c r="E82" s="35"/>
      <c r="F82" s="34"/>
      <c r="G82" s="34"/>
    </row>
    <row r="83" customFormat="false" ht="18.75" hidden="false" customHeight="true" outlineLevel="0" collapsed="false">
      <c r="A83" s="33"/>
      <c r="B83" s="34"/>
      <c r="C83" s="34"/>
      <c r="D83" s="34"/>
      <c r="E83" s="35"/>
      <c r="F83" s="34"/>
      <c r="G83" s="34"/>
    </row>
    <row r="84" customFormat="false" ht="18.75" hidden="false" customHeight="true" outlineLevel="0" collapsed="false">
      <c r="A84" s="33"/>
      <c r="B84" s="34"/>
      <c r="C84" s="34"/>
      <c r="D84" s="34"/>
      <c r="E84" s="35"/>
      <c r="F84" s="34"/>
      <c r="G84" s="34"/>
    </row>
    <row r="85" customFormat="false" ht="18.75" hidden="false" customHeight="true" outlineLevel="0" collapsed="false">
      <c r="A85" s="33"/>
      <c r="B85" s="34"/>
      <c r="C85" s="34"/>
      <c r="D85" s="34"/>
      <c r="E85" s="35"/>
      <c r="F85" s="34"/>
      <c r="G85" s="34"/>
    </row>
    <row r="86" customFormat="false" ht="18.75" hidden="false" customHeight="true" outlineLevel="0" collapsed="false">
      <c r="A86" s="33"/>
      <c r="B86" s="34"/>
      <c r="C86" s="34"/>
      <c r="D86" s="34"/>
      <c r="E86" s="35"/>
      <c r="F86" s="34"/>
      <c r="G86" s="34"/>
    </row>
    <row r="87" customFormat="false" ht="18.75" hidden="false" customHeight="true" outlineLevel="0" collapsed="false">
      <c r="A87" s="33"/>
      <c r="B87" s="34"/>
      <c r="C87" s="34"/>
      <c r="D87" s="34"/>
      <c r="E87" s="35"/>
      <c r="F87" s="34"/>
      <c r="G87" s="34"/>
    </row>
    <row r="88" customFormat="false" ht="18.75" hidden="false" customHeight="true" outlineLevel="0" collapsed="false">
      <c r="A88" s="33"/>
      <c r="B88" s="34"/>
      <c r="C88" s="34"/>
      <c r="D88" s="34"/>
      <c r="E88" s="35"/>
      <c r="F88" s="34"/>
      <c r="G88" s="34"/>
    </row>
    <row r="89" customFormat="false" ht="18.75" hidden="false" customHeight="true" outlineLevel="0" collapsed="false">
      <c r="A89" s="33"/>
      <c r="B89" s="34"/>
      <c r="C89" s="34"/>
      <c r="D89" s="34"/>
      <c r="E89" s="35"/>
      <c r="F89" s="34"/>
      <c r="G89" s="34"/>
    </row>
    <row r="90" customFormat="false" ht="18.75" hidden="false" customHeight="true" outlineLevel="0" collapsed="false">
      <c r="A90" s="33"/>
      <c r="B90" s="34"/>
      <c r="C90" s="34"/>
      <c r="D90" s="34"/>
      <c r="E90" s="35"/>
      <c r="F90" s="34"/>
      <c r="G90" s="34"/>
    </row>
    <row r="91" customFormat="false" ht="18.75" hidden="false" customHeight="true" outlineLevel="0" collapsed="false">
      <c r="A91" s="33"/>
      <c r="B91" s="34"/>
      <c r="C91" s="34"/>
      <c r="D91" s="34"/>
      <c r="E91" s="35"/>
      <c r="F91" s="34"/>
      <c r="G91" s="34"/>
    </row>
    <row r="92" customFormat="false" ht="18.75" hidden="false" customHeight="true" outlineLevel="0" collapsed="false">
      <c r="A92" s="33"/>
      <c r="B92" s="34"/>
      <c r="C92" s="34"/>
      <c r="D92" s="34"/>
      <c r="E92" s="35"/>
      <c r="F92" s="34"/>
      <c r="G92" s="34"/>
    </row>
    <row r="93" customFormat="false" ht="18.75" hidden="false" customHeight="true" outlineLevel="0" collapsed="false">
      <c r="A93" s="33"/>
      <c r="B93" s="34"/>
      <c r="C93" s="34"/>
      <c r="D93" s="34"/>
      <c r="E93" s="35"/>
      <c r="F93" s="34"/>
      <c r="G93" s="34"/>
    </row>
    <row r="94" customFormat="false" ht="18.75" hidden="false" customHeight="true" outlineLevel="0" collapsed="false">
      <c r="A94" s="33"/>
      <c r="B94" s="34"/>
      <c r="C94" s="34"/>
      <c r="D94" s="34"/>
      <c r="E94" s="35"/>
      <c r="F94" s="34"/>
      <c r="G94" s="34"/>
    </row>
    <row r="95" customFormat="false" ht="18.75" hidden="false" customHeight="true" outlineLevel="0" collapsed="false">
      <c r="A95" s="33"/>
      <c r="B95" s="34"/>
      <c r="C95" s="34"/>
      <c r="D95" s="34"/>
      <c r="E95" s="35"/>
      <c r="F95" s="34"/>
      <c r="G95" s="34"/>
    </row>
    <row r="96" customFormat="false" ht="18.75" hidden="false" customHeight="true" outlineLevel="0" collapsed="false">
      <c r="A96" s="33"/>
      <c r="B96" s="34"/>
      <c r="C96" s="34"/>
      <c r="D96" s="34"/>
      <c r="E96" s="35"/>
      <c r="F96" s="34"/>
      <c r="G96" s="34"/>
    </row>
    <row r="97" customFormat="false" ht="18.75" hidden="false" customHeight="true" outlineLevel="0" collapsed="false">
      <c r="A97" s="33"/>
      <c r="B97" s="34"/>
      <c r="C97" s="34"/>
      <c r="D97" s="34"/>
      <c r="E97" s="35"/>
      <c r="F97" s="34"/>
      <c r="G97" s="34"/>
    </row>
    <row r="98" customFormat="false" ht="18.75" hidden="false" customHeight="true" outlineLevel="0" collapsed="false">
      <c r="A98" s="33"/>
      <c r="B98" s="34"/>
      <c r="C98" s="34"/>
      <c r="D98" s="34"/>
      <c r="E98" s="35"/>
      <c r="F98" s="34"/>
      <c r="G98" s="34"/>
    </row>
    <row r="99" customFormat="false" ht="18.75" hidden="false" customHeight="true" outlineLevel="0" collapsed="false">
      <c r="A99" s="33"/>
      <c r="B99" s="34"/>
      <c r="C99" s="34"/>
      <c r="D99" s="34"/>
      <c r="E99" s="35"/>
      <c r="F99" s="34"/>
      <c r="G99" s="34"/>
    </row>
    <row r="100" customFormat="false" ht="18.75" hidden="false" customHeight="true" outlineLevel="0" collapsed="false">
      <c r="A100" s="33"/>
      <c r="B100" s="34"/>
      <c r="C100" s="34"/>
      <c r="D100" s="34"/>
      <c r="E100" s="35"/>
      <c r="F100" s="34"/>
      <c r="G100" s="34"/>
    </row>
    <row r="101" customFormat="false" ht="18.75" hidden="false" customHeight="true" outlineLevel="0" collapsed="false">
      <c r="A101" s="33"/>
      <c r="B101" s="34"/>
      <c r="C101" s="34"/>
      <c r="D101" s="34"/>
      <c r="E101" s="35"/>
      <c r="F101" s="34"/>
      <c r="G101" s="34"/>
    </row>
    <row r="102" customFormat="false" ht="18.75" hidden="false" customHeight="true" outlineLevel="0" collapsed="false">
      <c r="A102" s="33"/>
      <c r="B102" s="34"/>
      <c r="C102" s="34"/>
      <c r="D102" s="34"/>
      <c r="E102" s="35"/>
      <c r="F102" s="34"/>
      <c r="G102" s="34"/>
    </row>
    <row r="103" customFormat="false" ht="18.75" hidden="false" customHeight="true" outlineLevel="0" collapsed="false">
      <c r="A103" s="33"/>
      <c r="B103" s="34"/>
      <c r="C103" s="34"/>
      <c r="D103" s="34"/>
      <c r="E103" s="35"/>
      <c r="F103" s="34"/>
      <c r="G103" s="34"/>
    </row>
    <row r="104" customFormat="false" ht="18.75" hidden="false" customHeight="true" outlineLevel="0" collapsed="false">
      <c r="A104" s="33"/>
      <c r="B104" s="34"/>
      <c r="C104" s="34"/>
      <c r="D104" s="34"/>
      <c r="E104" s="35"/>
      <c r="F104" s="34"/>
      <c r="G104" s="34"/>
    </row>
  </sheetData>
  <dataValidations count="2">
    <dataValidation allowBlank="true" error="Pick a value from the dropdown. To add a new choice, edit the Lists tab." errorStyle="warning" errorTitle="Not in the list" operator="between" prompt="Choose a value from the dropdown list." promptTitle="Pick from the list" showDropDown="false" showErrorMessage="true" showInputMessage="true" sqref="C5:C104" type="list">
      <formula1>Lists!$A$5:$A$30</formula1>
      <formula2>0</formula2>
    </dataValidation>
    <dataValidation allowBlank="true" error="Pick a value from the dropdown. To add a new choice, edit the Lists tab." errorStyle="warning" errorTitle="Not in the list" operator="between" prompt="Choose a value from the dropdown list." promptTitle="Pick from the list" showDropDown="false" showErrorMessage="true" showInputMessage="true" sqref="D5:D104" type="list">
      <formula1>Lists!$B$5:$B$30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B6EA8"/>
    <pageSetUpPr fitToPage="true"/>
  </sheetPr>
  <dimension ref="A1:F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8"/>
    <col collapsed="false" customWidth="true" hidden="false" outlineLevel="0" max="4" min="3" style="0" width="16"/>
    <col collapsed="false" customWidth="true" hidden="false" outlineLevel="0" max="5" min="5" style="0" width="12"/>
    <col collapsed="false" customWidth="true" hidden="false" outlineLevel="0" max="6" min="6" style="0" width="30"/>
  </cols>
  <sheetData>
    <row r="1" customFormat="false" ht="33.75" hidden="false" customHeight="true" outlineLevel="0" collapsed="false">
      <c r="A1" s="27" t="s">
        <v>34</v>
      </c>
      <c r="B1" s="28"/>
      <c r="C1" s="28"/>
      <c r="D1" s="28"/>
      <c r="E1" s="28"/>
      <c r="F1" s="28"/>
    </row>
    <row r="2" customFormat="false" ht="21.75" hidden="false" customHeight="true" outlineLevel="0" collapsed="false">
      <c r="A2" s="29" t="s">
        <v>62</v>
      </c>
      <c r="B2" s="30"/>
      <c r="C2" s="30"/>
      <c r="D2" s="30"/>
      <c r="E2" s="30"/>
      <c r="F2" s="30"/>
    </row>
    <row r="3" customFormat="false" ht="9.75" hidden="false" customHeight="true" outlineLevel="0" collapsed="false"/>
    <row r="4" customFormat="false" ht="30" hidden="false" customHeight="true" outlineLevel="0" collapsed="false">
      <c r="A4" s="31" t="s">
        <v>47</v>
      </c>
      <c r="B4" s="32" t="s">
        <v>63</v>
      </c>
      <c r="C4" s="32" t="s">
        <v>64</v>
      </c>
      <c r="D4" s="32" t="s">
        <v>65</v>
      </c>
      <c r="E4" s="32" t="s">
        <v>66</v>
      </c>
      <c r="F4" s="31" t="s">
        <v>6</v>
      </c>
    </row>
    <row r="5" customFormat="false" ht="18.75" hidden="false" customHeight="true" outlineLevel="0" collapsed="false">
      <c r="A5" s="34" t="s">
        <v>55</v>
      </c>
      <c r="B5" s="35" t="n">
        <v>1650</v>
      </c>
      <c r="C5" s="36" t="n">
        <f aca="false">SUMIFS(Transactions!$E$5:$E$104,Transactions!$C$5:$C$104,A5,Transactions!$D$5:$D$104,"Expense",Transactions!$A$5:$A$104,"&gt;="&amp;'Start Here'!$B$6,Transactions!$A$5:$A$104,"&lt;"&amp;DATE(YEAR('Start Here'!$B$6),MONTH('Start Here'!$B$6)+1,1))</f>
        <v>1650</v>
      </c>
      <c r="D5" s="36" t="n">
        <f aca="false">B5-C5</f>
        <v>0</v>
      </c>
      <c r="E5" s="37" t="n">
        <f aca="false">IFERROR(C5/B5,0)</f>
        <v>1</v>
      </c>
      <c r="F5" s="38"/>
    </row>
    <row r="6" customFormat="false" ht="18.75" hidden="false" customHeight="true" outlineLevel="0" collapsed="false">
      <c r="A6" s="34" t="s">
        <v>60</v>
      </c>
      <c r="B6" s="35" t="n">
        <v>250</v>
      </c>
      <c r="C6" s="36" t="n">
        <f aca="false">SUMIFS(Transactions!$E$5:$E$104,Transactions!$C$5:$C$104,A6,Transactions!$D$5:$D$104,"Expense",Transactions!$A$5:$A$104,"&gt;="&amp;'Start Here'!$B$6,Transactions!$A$5:$A$104,"&lt;"&amp;DATE(YEAR('Start Here'!$B$6),MONTH('Start Here'!$B$6)+1,1))</f>
        <v>70</v>
      </c>
      <c r="D6" s="36" t="n">
        <f aca="false">B6-C6</f>
        <v>180</v>
      </c>
      <c r="E6" s="37" t="n">
        <f aca="false">IFERROR(C6/B6,0)</f>
        <v>0.28</v>
      </c>
      <c r="F6" s="38"/>
    </row>
    <row r="7" customFormat="false" ht="18.75" hidden="false" customHeight="true" outlineLevel="0" collapsed="false">
      <c r="A7" s="34" t="s">
        <v>57</v>
      </c>
      <c r="B7" s="35" t="n">
        <v>650</v>
      </c>
      <c r="C7" s="36" t="n">
        <f aca="false">SUMIFS(Transactions!$E$5:$E$104,Transactions!$C$5:$C$104,A7,Transactions!$D$5:$D$104,"Expense",Transactions!$A$5:$A$104,"&gt;="&amp;'Start Here'!$B$6,Transactions!$A$5:$A$104,"&lt;"&amp;DATE(YEAR('Start Here'!$B$6),MONTH('Start Here'!$B$6)+1,1))</f>
        <v>180</v>
      </c>
      <c r="D7" s="36" t="n">
        <f aca="false">B7-C7</f>
        <v>470</v>
      </c>
      <c r="E7" s="37" t="n">
        <f aca="false">IFERROR(C7/B7,0)</f>
        <v>0.276923076923077</v>
      </c>
      <c r="F7" s="38"/>
    </row>
    <row r="8" customFormat="false" ht="18.75" hidden="false" customHeight="true" outlineLevel="0" collapsed="false">
      <c r="A8" s="34" t="s">
        <v>67</v>
      </c>
      <c r="B8" s="35" t="n">
        <v>400</v>
      </c>
      <c r="C8" s="36" t="n">
        <f aca="false">SUMIFS(Transactions!$E$5:$E$104,Transactions!$C$5:$C$104,A8,Transactions!$D$5:$D$104,"Expense",Transactions!$A$5:$A$104,"&gt;="&amp;'Start Here'!$B$6,Transactions!$A$5:$A$104,"&lt;"&amp;DATE(YEAR('Start Here'!$B$6),MONTH('Start Here'!$B$6)+1,1))</f>
        <v>0</v>
      </c>
      <c r="D8" s="36" t="n">
        <f aca="false">B8-C8</f>
        <v>400</v>
      </c>
      <c r="E8" s="37" t="n">
        <f aca="false">IFERROR(C8/B8,0)</f>
        <v>0</v>
      </c>
      <c r="F8" s="38"/>
    </row>
    <row r="9" customFormat="false" ht="18.75" hidden="false" customHeight="true" outlineLevel="0" collapsed="false">
      <c r="A9" s="34" t="s">
        <v>61</v>
      </c>
      <c r="B9" s="35" t="n">
        <v>300</v>
      </c>
      <c r="C9" s="36" t="n">
        <f aca="false">SUMIFS(Transactions!$E$5:$E$104,Transactions!$C$5:$C$104,A9,Transactions!$D$5:$D$104,"Expense",Transactions!$A$5:$A$104,"&gt;="&amp;'Start Here'!$B$6,Transactions!$A$5:$A$104,"&lt;"&amp;DATE(YEAR('Start Here'!$B$6),MONTH('Start Here'!$B$6)+1,1))</f>
        <v>95</v>
      </c>
      <c r="D9" s="36" t="n">
        <f aca="false">B9-C9</f>
        <v>205</v>
      </c>
      <c r="E9" s="37" t="n">
        <f aca="false">IFERROR(C9/B9,0)</f>
        <v>0.316666666666667</v>
      </c>
      <c r="F9" s="38"/>
    </row>
    <row r="10" customFormat="false" ht="18.75" hidden="false" customHeight="true" outlineLevel="0" collapsed="false">
      <c r="A10" s="34" t="s">
        <v>68</v>
      </c>
      <c r="B10" s="35" t="n">
        <v>200</v>
      </c>
      <c r="C10" s="36" t="n">
        <f aca="false">SUMIFS(Transactions!$E$5:$E$104,Transactions!$C$5:$C$104,A10,Transactions!$D$5:$D$104,"Expense",Transactions!$A$5:$A$104,"&gt;="&amp;'Start Here'!$B$6,Transactions!$A$5:$A$104,"&lt;"&amp;DATE(YEAR('Start Here'!$B$6),MONTH('Start Here'!$B$6)+1,1))</f>
        <v>0</v>
      </c>
      <c r="D10" s="36" t="n">
        <f aca="false">B10-C10</f>
        <v>200</v>
      </c>
      <c r="E10" s="37" t="n">
        <f aca="false">IFERROR(C10/B10,0)</f>
        <v>0</v>
      </c>
      <c r="F10" s="38"/>
    </row>
    <row r="11" customFormat="false" ht="18.75" hidden="false" customHeight="true" outlineLevel="0" collapsed="false">
      <c r="A11" s="34" t="s">
        <v>69</v>
      </c>
      <c r="B11" s="35" t="n">
        <v>150</v>
      </c>
      <c r="C11" s="36" t="n">
        <f aca="false">SUMIFS(Transactions!$E$5:$E$104,Transactions!$C$5:$C$104,A11,Transactions!$D$5:$D$104,"Expense",Transactions!$A$5:$A$104,"&gt;="&amp;'Start Here'!$B$6,Transactions!$A$5:$A$104,"&lt;"&amp;DATE(YEAR('Start Here'!$B$6),MONTH('Start Here'!$B$6)+1,1))</f>
        <v>0</v>
      </c>
      <c r="D11" s="36" t="n">
        <f aca="false">B11-C11</f>
        <v>150</v>
      </c>
      <c r="E11" s="37" t="n">
        <f aca="false">IFERROR(C11/B11,0)</f>
        <v>0</v>
      </c>
      <c r="F11" s="38"/>
    </row>
    <row r="12" customFormat="false" ht="18.75" hidden="false" customHeight="true" outlineLevel="0" collapsed="false">
      <c r="A12" s="34" t="s">
        <v>70</v>
      </c>
      <c r="B12" s="35" t="n">
        <v>500</v>
      </c>
      <c r="C12" s="36" t="n">
        <f aca="false">SUMIFS(Transactions!$E$5:$E$104,Transactions!$C$5:$C$104,A12,Transactions!$D$5:$D$104,"Expense",Transactions!$A$5:$A$104,"&gt;="&amp;'Start Here'!$B$6,Transactions!$A$5:$A$104,"&lt;"&amp;DATE(YEAR('Start Here'!$B$6),MONTH('Start Here'!$B$6)+1,1))</f>
        <v>0</v>
      </c>
      <c r="D12" s="36" t="n">
        <f aca="false">B12-C12</f>
        <v>500</v>
      </c>
      <c r="E12" s="37" t="n">
        <f aca="false">IFERROR(C12/B12,0)</f>
        <v>0</v>
      </c>
      <c r="F12" s="38"/>
    </row>
    <row r="13" customFormat="false" ht="18.75" hidden="false" customHeight="true" outlineLevel="0" collapsed="false">
      <c r="A13" s="34" t="s">
        <v>71</v>
      </c>
      <c r="B13" s="35" t="n">
        <v>300</v>
      </c>
      <c r="C13" s="36" t="n">
        <f aca="false">SUMIFS(Transactions!$E$5:$E$104,Transactions!$C$5:$C$104,A13,Transactions!$D$5:$D$104,"Expense",Transactions!$A$5:$A$104,"&gt;="&amp;'Start Here'!$B$6,Transactions!$A$5:$A$104,"&lt;"&amp;DATE(YEAR('Start Here'!$B$6),MONTH('Start Here'!$B$6)+1,1))</f>
        <v>0</v>
      </c>
      <c r="D13" s="36" t="n">
        <f aca="false">B13-C13</f>
        <v>300</v>
      </c>
      <c r="E13" s="37" t="n">
        <f aca="false">IFERROR(C13/B13,0)</f>
        <v>0</v>
      </c>
      <c r="F13" s="38"/>
    </row>
    <row r="14" customFormat="false" ht="18.75" hidden="false" customHeight="true" outlineLevel="0" collapsed="false">
      <c r="A14" s="34" t="s">
        <v>72</v>
      </c>
      <c r="B14" s="35" t="n">
        <v>200</v>
      </c>
      <c r="C14" s="36" t="n">
        <f aca="false">SUMIFS(Transactions!$E$5:$E$104,Transactions!$C$5:$C$104,A14,Transactions!$D$5:$D$104,"Expense",Transactions!$A$5:$A$104,"&gt;="&amp;'Start Here'!$B$6,Transactions!$A$5:$A$104,"&lt;"&amp;DATE(YEAR('Start Here'!$B$6),MONTH('Start Here'!$B$6)+1,1))</f>
        <v>0</v>
      </c>
      <c r="D14" s="36" t="n">
        <f aca="false">B14-C14</f>
        <v>200</v>
      </c>
      <c r="E14" s="37" t="n">
        <f aca="false">IFERROR(C14/B14,0)</f>
        <v>0</v>
      </c>
      <c r="F14" s="38"/>
    </row>
  </sheetData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7A5A"/>
    <pageSetUpPr fitToPage="true"/>
  </sheetPr>
  <dimension ref="A1:H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0"/>
    <col collapsed="false" customWidth="true" hidden="false" outlineLevel="0" max="3" min="3" style="0" width="12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14"/>
    <col collapsed="false" customWidth="true" hidden="false" outlineLevel="0" max="7" min="7" style="0" width="18"/>
    <col collapsed="false" customWidth="true" hidden="false" outlineLevel="0" max="8" min="8" style="0" width="28"/>
  </cols>
  <sheetData>
    <row r="1" customFormat="false" ht="33.75" hidden="false" customHeight="true" outlineLevel="0" collapsed="false">
      <c r="A1" s="27" t="s">
        <v>36</v>
      </c>
      <c r="B1" s="28"/>
      <c r="C1" s="28"/>
      <c r="D1" s="28"/>
      <c r="E1" s="28"/>
      <c r="F1" s="28"/>
      <c r="G1" s="28"/>
      <c r="H1" s="28"/>
    </row>
    <row r="2" customFormat="false" ht="21.75" hidden="false" customHeight="true" outlineLevel="0" collapsed="false">
      <c r="A2" s="29" t="s">
        <v>73</v>
      </c>
      <c r="B2" s="30"/>
      <c r="C2" s="30"/>
      <c r="D2" s="30"/>
      <c r="E2" s="30"/>
      <c r="F2" s="30"/>
      <c r="G2" s="30"/>
      <c r="H2" s="30"/>
    </row>
    <row r="3" customFormat="false" ht="9.75" hidden="false" customHeight="true" outlineLevel="0" collapsed="false"/>
    <row r="4" customFormat="false" ht="30" hidden="false" customHeight="true" outlineLevel="0" collapsed="false">
      <c r="A4" s="31" t="s">
        <v>74</v>
      </c>
      <c r="B4" s="31" t="s">
        <v>47</v>
      </c>
      <c r="C4" s="31" t="s">
        <v>75</v>
      </c>
      <c r="D4" s="32" t="s">
        <v>49</v>
      </c>
      <c r="E4" s="31" t="s">
        <v>76</v>
      </c>
      <c r="F4" s="31" t="s">
        <v>77</v>
      </c>
      <c r="G4" s="31" t="s">
        <v>78</v>
      </c>
      <c r="H4" s="31" t="s">
        <v>6</v>
      </c>
    </row>
    <row r="5" customFormat="false" ht="18.75" hidden="false" customHeight="true" outlineLevel="0" collapsed="false">
      <c r="A5" s="34" t="s">
        <v>54</v>
      </c>
      <c r="B5" s="34" t="s">
        <v>55</v>
      </c>
      <c r="C5" s="34" t="n">
        <v>1</v>
      </c>
      <c r="D5" s="35" t="n">
        <v>1650</v>
      </c>
      <c r="E5" s="34" t="s">
        <v>79</v>
      </c>
      <c r="F5" s="34" t="s">
        <v>80</v>
      </c>
      <c r="G5" s="39" t="n">
        <f aca="false">IF(A5="","",DATE(YEAR('Start Here'!$B$6),MONTH('Start Here'!$B$6),MIN(C5,DAY(EOMONTH('Start Here'!$B$6,0)))))</f>
        <v>46296</v>
      </c>
      <c r="H5" s="38"/>
    </row>
    <row r="6" customFormat="false" ht="18.75" hidden="false" customHeight="true" outlineLevel="0" collapsed="false">
      <c r="A6" s="34" t="s">
        <v>59</v>
      </c>
      <c r="B6" s="34" t="s">
        <v>60</v>
      </c>
      <c r="C6" s="34" t="n">
        <v>8</v>
      </c>
      <c r="D6" s="35" t="n">
        <v>70</v>
      </c>
      <c r="E6" s="34" t="s">
        <v>81</v>
      </c>
      <c r="F6" s="34" t="s">
        <v>82</v>
      </c>
      <c r="G6" s="39" t="n">
        <f aca="false">IF(A6="","",DATE(YEAR('Start Here'!$B$6),MONTH('Start Here'!$B$6),MIN(C6,DAY(EOMONTH('Start Here'!$B$6,0)))))</f>
        <v>46303</v>
      </c>
      <c r="H6" s="38"/>
    </row>
    <row r="7" customFormat="false" ht="18.75" hidden="false" customHeight="true" outlineLevel="0" collapsed="false">
      <c r="A7" s="34" t="s">
        <v>83</v>
      </c>
      <c r="B7" s="34" t="s">
        <v>60</v>
      </c>
      <c r="C7" s="34" t="n">
        <v>15</v>
      </c>
      <c r="D7" s="35" t="n">
        <v>95</v>
      </c>
      <c r="E7" s="34" t="s">
        <v>81</v>
      </c>
      <c r="F7" s="34" t="s">
        <v>80</v>
      </c>
      <c r="G7" s="39" t="n">
        <f aca="false">IF(A7="","",DATE(YEAR('Start Here'!$B$6),MONTH('Start Here'!$B$6),MIN(C7,DAY(EOMONTH('Start Here'!$B$6,0)))))</f>
        <v>46310</v>
      </c>
      <c r="H7" s="38"/>
    </row>
    <row r="8" customFormat="false" ht="18.75" hidden="false" customHeight="true" outlineLevel="0" collapsed="false">
      <c r="A8" s="34" t="s">
        <v>84</v>
      </c>
      <c r="B8" s="34" t="s">
        <v>71</v>
      </c>
      <c r="C8" s="34" t="n">
        <v>20</v>
      </c>
      <c r="D8" s="35" t="n">
        <v>225</v>
      </c>
      <c r="E8" s="34" t="s">
        <v>81</v>
      </c>
      <c r="F8" s="34" t="s">
        <v>80</v>
      </c>
      <c r="G8" s="39" t="n">
        <f aca="false">IF(A8="","",DATE(YEAR('Start Here'!$B$6),MONTH('Start Here'!$B$6),MIN(C8,DAY(EOMONTH('Start Here'!$B$6,0)))))</f>
        <v>46315</v>
      </c>
      <c r="H8" s="38"/>
    </row>
    <row r="9" customFormat="false" ht="18.75" hidden="false" customHeight="true" outlineLevel="0" collapsed="false">
      <c r="A9" s="34"/>
      <c r="B9" s="34"/>
      <c r="C9" s="34"/>
      <c r="D9" s="35"/>
      <c r="E9" s="34"/>
      <c r="F9" s="34"/>
      <c r="G9" s="39" t="str">
        <f aca="false">IF(A9="","",DATE(YEAR('Start Here'!$B$6),MONTH('Start Here'!$B$6),MIN(C9,DAY(EOMONTH('Start Here'!$B$6,0)))))</f>
        <v/>
      </c>
      <c r="H9" s="38"/>
    </row>
    <row r="10" customFormat="false" ht="18.75" hidden="false" customHeight="true" outlineLevel="0" collapsed="false">
      <c r="A10" s="34"/>
      <c r="B10" s="34"/>
      <c r="C10" s="34"/>
      <c r="D10" s="35"/>
      <c r="E10" s="34"/>
      <c r="F10" s="34"/>
      <c r="G10" s="39" t="str">
        <f aca="false">IF(A10="","",DATE(YEAR('Start Here'!$B$6),MONTH('Start Here'!$B$6),MIN(C10,DAY(EOMONTH('Start Here'!$B$6,0)))))</f>
        <v/>
      </c>
      <c r="H10" s="38"/>
    </row>
    <row r="11" customFormat="false" ht="18.75" hidden="false" customHeight="true" outlineLevel="0" collapsed="false">
      <c r="A11" s="34"/>
      <c r="B11" s="34"/>
      <c r="C11" s="34"/>
      <c r="D11" s="35"/>
      <c r="E11" s="34"/>
      <c r="F11" s="34"/>
      <c r="G11" s="39" t="str">
        <f aca="false">IF(A11="","",DATE(YEAR('Start Here'!$B$6),MONTH('Start Here'!$B$6),MIN(C11,DAY(EOMONTH('Start Here'!$B$6,0)))))</f>
        <v/>
      </c>
      <c r="H11" s="38"/>
    </row>
    <row r="12" customFormat="false" ht="18.75" hidden="false" customHeight="true" outlineLevel="0" collapsed="false">
      <c r="A12" s="34"/>
      <c r="B12" s="34"/>
      <c r="C12" s="34"/>
      <c r="D12" s="35"/>
      <c r="E12" s="34"/>
      <c r="F12" s="34"/>
      <c r="G12" s="39" t="str">
        <f aca="false">IF(A12="","",DATE(YEAR('Start Here'!$B$6),MONTH('Start Here'!$B$6),MIN(C12,DAY(EOMONTH('Start Here'!$B$6,0)))))</f>
        <v/>
      </c>
      <c r="H12" s="38"/>
    </row>
    <row r="13" customFormat="false" ht="18.75" hidden="false" customHeight="true" outlineLevel="0" collapsed="false">
      <c r="A13" s="34"/>
      <c r="B13" s="34"/>
      <c r="C13" s="34"/>
      <c r="D13" s="35"/>
      <c r="E13" s="34"/>
      <c r="F13" s="34"/>
      <c r="G13" s="39" t="str">
        <f aca="false">IF(A13="","",DATE(YEAR('Start Here'!$B$6),MONTH('Start Here'!$B$6),MIN(C13,DAY(EOMONTH('Start Here'!$B$6,0)))))</f>
        <v/>
      </c>
      <c r="H13" s="38"/>
    </row>
    <row r="14" customFormat="false" ht="18.75" hidden="false" customHeight="true" outlineLevel="0" collapsed="false">
      <c r="A14" s="34"/>
      <c r="B14" s="34"/>
      <c r="C14" s="34"/>
      <c r="D14" s="35"/>
      <c r="E14" s="34"/>
      <c r="F14" s="34"/>
      <c r="G14" s="39" t="str">
        <f aca="false">IF(A14="","",DATE(YEAR('Start Here'!$B$6),MONTH('Start Here'!$B$6),MIN(C14,DAY(EOMONTH('Start Here'!$B$6,0)))))</f>
        <v/>
      </c>
      <c r="H14" s="38"/>
    </row>
    <row r="15" customFormat="false" ht="18.75" hidden="false" customHeight="true" outlineLevel="0" collapsed="false">
      <c r="A15" s="34"/>
      <c r="B15" s="34"/>
      <c r="C15" s="34"/>
      <c r="D15" s="35"/>
      <c r="E15" s="34"/>
      <c r="F15" s="34"/>
      <c r="G15" s="39" t="str">
        <f aca="false">IF(A15="","",DATE(YEAR('Start Here'!$B$6),MONTH('Start Here'!$B$6),MIN(C15,DAY(EOMONTH('Start Here'!$B$6,0)))))</f>
        <v/>
      </c>
      <c r="H15" s="38"/>
    </row>
    <row r="16" customFormat="false" ht="18.75" hidden="false" customHeight="true" outlineLevel="0" collapsed="false">
      <c r="A16" s="34"/>
      <c r="B16" s="34"/>
      <c r="C16" s="34"/>
      <c r="D16" s="35"/>
      <c r="E16" s="34"/>
      <c r="F16" s="34"/>
      <c r="G16" s="39" t="str">
        <f aca="false">IF(A16="","",DATE(YEAR('Start Here'!$B$6),MONTH('Start Here'!$B$6),MIN(C16,DAY(EOMONTH('Start Here'!$B$6,0)))))</f>
        <v/>
      </c>
      <c r="H16" s="38"/>
    </row>
    <row r="17" customFormat="false" ht="18.75" hidden="false" customHeight="true" outlineLevel="0" collapsed="false">
      <c r="A17" s="34"/>
      <c r="B17" s="34"/>
      <c r="C17" s="34"/>
      <c r="D17" s="35"/>
      <c r="E17" s="34"/>
      <c r="F17" s="34"/>
      <c r="G17" s="39" t="str">
        <f aca="false">IF(A17="","",DATE(YEAR('Start Here'!$B$6),MONTH('Start Here'!$B$6),MIN(C17,DAY(EOMONTH('Start Here'!$B$6,0)))))</f>
        <v/>
      </c>
      <c r="H17" s="38"/>
    </row>
    <row r="18" customFormat="false" ht="18.75" hidden="false" customHeight="true" outlineLevel="0" collapsed="false">
      <c r="A18" s="34"/>
      <c r="B18" s="34"/>
      <c r="C18" s="34"/>
      <c r="D18" s="35"/>
      <c r="E18" s="34"/>
      <c r="F18" s="34"/>
      <c r="G18" s="39" t="str">
        <f aca="false">IF(A18="","",DATE(YEAR('Start Here'!$B$6),MONTH('Start Here'!$B$6),MIN(C18,DAY(EOMONTH('Start Here'!$B$6,0)))))</f>
        <v/>
      </c>
      <c r="H18" s="38"/>
    </row>
    <row r="19" customFormat="false" ht="18.75" hidden="false" customHeight="true" outlineLevel="0" collapsed="false">
      <c r="A19" s="34"/>
      <c r="B19" s="34"/>
      <c r="C19" s="34"/>
      <c r="D19" s="35"/>
      <c r="E19" s="34"/>
      <c r="F19" s="34"/>
      <c r="G19" s="39" t="str">
        <f aca="false">IF(A19="","",DATE(YEAR('Start Here'!$B$6),MONTH('Start Here'!$B$6),MIN(C19,DAY(EOMONTH('Start Here'!$B$6,0)))))</f>
        <v/>
      </c>
      <c r="H19" s="38"/>
    </row>
    <row r="20" customFormat="false" ht="18.75" hidden="false" customHeight="true" outlineLevel="0" collapsed="false">
      <c r="A20" s="34"/>
      <c r="B20" s="34"/>
      <c r="C20" s="34"/>
      <c r="D20" s="35"/>
      <c r="E20" s="34"/>
      <c r="F20" s="34"/>
      <c r="G20" s="39" t="str">
        <f aca="false">IF(A20="","",DATE(YEAR('Start Here'!$B$6),MONTH('Start Here'!$B$6),MIN(C20,DAY(EOMONTH('Start Here'!$B$6,0)))))</f>
        <v/>
      </c>
      <c r="H20" s="38"/>
    </row>
    <row r="21" customFormat="false" ht="18.75" hidden="false" customHeight="true" outlineLevel="0" collapsed="false">
      <c r="A21" s="34"/>
      <c r="B21" s="34"/>
      <c r="C21" s="34"/>
      <c r="D21" s="35"/>
      <c r="E21" s="34"/>
      <c r="F21" s="34"/>
      <c r="G21" s="39" t="str">
        <f aca="false">IF(A21="","",DATE(YEAR('Start Here'!$B$6),MONTH('Start Here'!$B$6),MIN(C21,DAY(EOMONTH('Start Here'!$B$6,0)))))</f>
        <v/>
      </c>
      <c r="H21" s="38"/>
    </row>
    <row r="22" customFormat="false" ht="18.75" hidden="false" customHeight="true" outlineLevel="0" collapsed="false">
      <c r="A22" s="34"/>
      <c r="B22" s="34"/>
      <c r="C22" s="34"/>
      <c r="D22" s="35"/>
      <c r="E22" s="34"/>
      <c r="F22" s="34"/>
      <c r="G22" s="39" t="str">
        <f aca="false">IF(A22="","",DATE(YEAR('Start Here'!$B$6),MONTH('Start Here'!$B$6),MIN(C22,DAY(EOMONTH('Start Here'!$B$6,0)))))</f>
        <v/>
      </c>
      <c r="H22" s="38"/>
    </row>
    <row r="23" customFormat="false" ht="18.75" hidden="false" customHeight="true" outlineLevel="0" collapsed="false">
      <c r="A23" s="34"/>
      <c r="B23" s="34"/>
      <c r="C23" s="34"/>
      <c r="D23" s="35"/>
      <c r="E23" s="34"/>
      <c r="F23" s="34"/>
      <c r="G23" s="39" t="str">
        <f aca="false">IF(A23="","",DATE(YEAR('Start Here'!$B$6),MONTH('Start Here'!$B$6),MIN(C23,DAY(EOMONTH('Start Here'!$B$6,0)))))</f>
        <v/>
      </c>
      <c r="H23" s="38"/>
    </row>
    <row r="24" customFormat="false" ht="18.75" hidden="false" customHeight="true" outlineLevel="0" collapsed="false">
      <c r="A24" s="34"/>
      <c r="B24" s="34"/>
      <c r="C24" s="34"/>
      <c r="D24" s="35"/>
      <c r="E24" s="34"/>
      <c r="F24" s="34"/>
      <c r="G24" s="39" t="str">
        <f aca="false">IF(A24="","",DATE(YEAR('Start Here'!$B$6),MONTH('Start Here'!$B$6),MIN(C24,DAY(EOMONTH('Start Here'!$B$6,0)))))</f>
        <v/>
      </c>
      <c r="H24" s="38"/>
    </row>
    <row r="25" customFormat="false" ht="18.75" hidden="false" customHeight="true" outlineLevel="0" collapsed="false">
      <c r="A25" s="34"/>
      <c r="B25" s="34"/>
      <c r="C25" s="34"/>
      <c r="D25" s="35"/>
      <c r="E25" s="34"/>
      <c r="F25" s="34"/>
      <c r="G25" s="39" t="str">
        <f aca="false">IF(A25="","",DATE(YEAR('Start Here'!$B$6),MONTH('Start Here'!$B$6),MIN(C25,DAY(EOMONTH('Start Here'!$B$6,0)))))</f>
        <v/>
      </c>
      <c r="H25" s="38"/>
    </row>
    <row r="26" customFormat="false" ht="18.75" hidden="false" customHeight="true" outlineLevel="0" collapsed="false">
      <c r="A26" s="34"/>
      <c r="B26" s="34"/>
      <c r="C26" s="34"/>
      <c r="D26" s="35"/>
      <c r="E26" s="34"/>
      <c r="F26" s="34"/>
      <c r="G26" s="39" t="str">
        <f aca="false">IF(A26="","",DATE(YEAR('Start Here'!$B$6),MONTH('Start Here'!$B$6),MIN(C26,DAY(EOMONTH('Start Here'!$B$6,0)))))</f>
        <v/>
      </c>
      <c r="H26" s="38"/>
    </row>
    <row r="27" customFormat="false" ht="18.75" hidden="false" customHeight="true" outlineLevel="0" collapsed="false">
      <c r="A27" s="34"/>
      <c r="B27" s="34"/>
      <c r="C27" s="34"/>
      <c r="D27" s="35"/>
      <c r="E27" s="34"/>
      <c r="F27" s="34"/>
      <c r="G27" s="39" t="str">
        <f aca="false">IF(A27="","",DATE(YEAR('Start Here'!$B$6),MONTH('Start Here'!$B$6),MIN(C27,DAY(EOMONTH('Start Here'!$B$6,0)))))</f>
        <v/>
      </c>
      <c r="H27" s="38"/>
    </row>
    <row r="28" customFormat="false" ht="18.75" hidden="false" customHeight="true" outlineLevel="0" collapsed="false">
      <c r="A28" s="34"/>
      <c r="B28" s="34"/>
      <c r="C28" s="34"/>
      <c r="D28" s="35"/>
      <c r="E28" s="34"/>
      <c r="F28" s="34"/>
      <c r="G28" s="39" t="str">
        <f aca="false">IF(A28="","",DATE(YEAR('Start Here'!$B$6),MONTH('Start Here'!$B$6),MIN(C28,DAY(EOMONTH('Start Here'!$B$6,0)))))</f>
        <v/>
      </c>
      <c r="H28" s="38"/>
    </row>
    <row r="29" customFormat="false" ht="18.75" hidden="false" customHeight="true" outlineLevel="0" collapsed="false">
      <c r="A29" s="34"/>
      <c r="B29" s="34"/>
      <c r="C29" s="34"/>
      <c r="D29" s="35"/>
      <c r="E29" s="34"/>
      <c r="F29" s="34"/>
      <c r="G29" s="39" t="str">
        <f aca="false">IF(A29="","",DATE(YEAR('Start Here'!$B$6),MONTH('Start Here'!$B$6),MIN(C29,DAY(EOMONTH('Start Here'!$B$6,0)))))</f>
        <v/>
      </c>
      <c r="H29" s="38"/>
    </row>
    <row r="30" customFormat="false" ht="18.75" hidden="false" customHeight="true" outlineLevel="0" collapsed="false">
      <c r="A30" s="34"/>
      <c r="B30" s="34"/>
      <c r="C30" s="34"/>
      <c r="D30" s="35"/>
      <c r="E30" s="34"/>
      <c r="F30" s="34"/>
      <c r="G30" s="39" t="str">
        <f aca="false">IF(A30="","",DATE(YEAR('Start Here'!$B$6),MONTH('Start Here'!$B$6),MIN(C30,DAY(EOMONTH('Start Here'!$B$6,0)))))</f>
        <v/>
      </c>
      <c r="H30" s="38"/>
    </row>
    <row r="31" customFormat="false" ht="18.75" hidden="false" customHeight="true" outlineLevel="0" collapsed="false">
      <c r="A31" s="34"/>
      <c r="B31" s="34"/>
      <c r="C31" s="34"/>
      <c r="D31" s="35"/>
      <c r="E31" s="34"/>
      <c r="F31" s="34"/>
      <c r="G31" s="39" t="str">
        <f aca="false">IF(A31="","",DATE(YEAR('Start Here'!$B$6),MONTH('Start Here'!$B$6),MIN(C31,DAY(EOMONTH('Start Here'!$B$6,0)))))</f>
        <v/>
      </c>
      <c r="H31" s="38"/>
    </row>
    <row r="32" customFormat="false" ht="18.75" hidden="false" customHeight="true" outlineLevel="0" collapsed="false">
      <c r="A32" s="34"/>
      <c r="B32" s="34"/>
      <c r="C32" s="34"/>
      <c r="D32" s="35"/>
      <c r="E32" s="34"/>
      <c r="F32" s="34"/>
      <c r="G32" s="39" t="str">
        <f aca="false">IF(A32="","",DATE(YEAR('Start Here'!$B$6),MONTH('Start Here'!$B$6),MIN(C32,DAY(EOMONTH('Start Here'!$B$6,0)))))</f>
        <v/>
      </c>
      <c r="H32" s="38"/>
    </row>
    <row r="33" customFormat="false" ht="18.75" hidden="false" customHeight="true" outlineLevel="0" collapsed="false">
      <c r="A33" s="34"/>
      <c r="B33" s="34"/>
      <c r="C33" s="34"/>
      <c r="D33" s="35"/>
      <c r="E33" s="34"/>
      <c r="F33" s="34"/>
      <c r="G33" s="39" t="str">
        <f aca="false">IF(A33="","",DATE(YEAR('Start Here'!$B$6),MONTH('Start Here'!$B$6),MIN(C33,DAY(EOMONTH('Start Here'!$B$6,0)))))</f>
        <v/>
      </c>
      <c r="H33" s="38"/>
    </row>
    <row r="34" customFormat="false" ht="18.75" hidden="false" customHeight="true" outlineLevel="0" collapsed="false">
      <c r="A34" s="34"/>
      <c r="B34" s="34"/>
      <c r="C34" s="34"/>
      <c r="D34" s="35"/>
      <c r="E34" s="34"/>
      <c r="F34" s="34"/>
      <c r="G34" s="39" t="str">
        <f aca="false">IF(A34="","",DATE(YEAR('Start Here'!$B$6),MONTH('Start Here'!$B$6),MIN(C34,DAY(EOMONTH('Start Here'!$B$6,0)))))</f>
        <v/>
      </c>
      <c r="H34" s="38"/>
    </row>
    <row r="35" customFormat="false" ht="18.75" hidden="false" customHeight="true" outlineLevel="0" collapsed="false">
      <c r="A35" s="34"/>
      <c r="B35" s="34"/>
      <c r="C35" s="34"/>
      <c r="D35" s="35"/>
      <c r="E35" s="34"/>
      <c r="F35" s="34"/>
      <c r="G35" s="39" t="str">
        <f aca="false">IF(A35="","",DATE(YEAR('Start Here'!$B$6),MONTH('Start Here'!$B$6),MIN(C35,DAY(EOMONTH('Start Here'!$B$6,0)))))</f>
        <v/>
      </c>
      <c r="H35" s="38"/>
    </row>
    <row r="36" customFormat="false" ht="18.75" hidden="false" customHeight="true" outlineLevel="0" collapsed="false">
      <c r="A36" s="34"/>
      <c r="B36" s="34"/>
      <c r="C36" s="34"/>
      <c r="D36" s="35"/>
      <c r="E36" s="34"/>
      <c r="F36" s="34"/>
      <c r="G36" s="39" t="str">
        <f aca="false">IF(A36="","",DATE(YEAR('Start Here'!$B$6),MONTH('Start Here'!$B$6),MIN(C36,DAY(EOMONTH('Start Here'!$B$6,0)))))</f>
        <v/>
      </c>
      <c r="H36" s="38"/>
    </row>
    <row r="37" customFormat="false" ht="18.75" hidden="false" customHeight="true" outlineLevel="0" collapsed="false">
      <c r="A37" s="34"/>
      <c r="B37" s="34"/>
      <c r="C37" s="34"/>
      <c r="D37" s="35"/>
      <c r="E37" s="34"/>
      <c r="F37" s="34"/>
      <c r="G37" s="39" t="str">
        <f aca="false">IF(A37="","",DATE(YEAR('Start Here'!$B$6),MONTH('Start Here'!$B$6),MIN(C37,DAY(EOMONTH('Start Here'!$B$6,0)))))</f>
        <v/>
      </c>
      <c r="H37" s="38"/>
    </row>
    <row r="38" customFormat="false" ht="18.75" hidden="false" customHeight="true" outlineLevel="0" collapsed="false">
      <c r="A38" s="34"/>
      <c r="B38" s="34"/>
      <c r="C38" s="34"/>
      <c r="D38" s="35"/>
      <c r="E38" s="34"/>
      <c r="F38" s="34"/>
      <c r="G38" s="39" t="str">
        <f aca="false">IF(A38="","",DATE(YEAR('Start Here'!$B$6),MONTH('Start Here'!$B$6),MIN(C38,DAY(EOMONTH('Start Here'!$B$6,0)))))</f>
        <v/>
      </c>
      <c r="H38" s="38"/>
    </row>
    <row r="39" customFormat="false" ht="18.75" hidden="false" customHeight="true" outlineLevel="0" collapsed="false">
      <c r="A39" s="34"/>
      <c r="B39" s="34"/>
      <c r="C39" s="34"/>
      <c r="D39" s="35"/>
      <c r="E39" s="34"/>
      <c r="F39" s="34"/>
      <c r="G39" s="39" t="str">
        <f aca="false">IF(A39="","",DATE(YEAR('Start Here'!$B$6),MONTH('Start Here'!$B$6),MIN(C39,DAY(EOMONTH('Start Here'!$B$6,0)))))</f>
        <v/>
      </c>
      <c r="H39" s="38"/>
    </row>
    <row r="40" customFormat="false" ht="18.75" hidden="false" customHeight="true" outlineLevel="0" collapsed="false">
      <c r="A40" s="34"/>
      <c r="B40" s="34"/>
      <c r="C40" s="34"/>
      <c r="D40" s="35"/>
      <c r="E40" s="34"/>
      <c r="F40" s="34"/>
      <c r="G40" s="39" t="str">
        <f aca="false">IF(A40="","",DATE(YEAR('Start Here'!$B$6),MONTH('Start Here'!$B$6),MIN(C40,DAY(EOMONTH('Start Here'!$B$6,0)))))</f>
        <v/>
      </c>
      <c r="H40" s="38"/>
    </row>
    <row r="41" customFormat="false" ht="18.75" hidden="false" customHeight="true" outlineLevel="0" collapsed="false">
      <c r="A41" s="34"/>
      <c r="B41" s="34"/>
      <c r="C41" s="34"/>
      <c r="D41" s="35"/>
      <c r="E41" s="34"/>
      <c r="F41" s="34"/>
      <c r="G41" s="39" t="str">
        <f aca="false">IF(A41="","",DATE(YEAR('Start Here'!$B$6),MONTH('Start Here'!$B$6),MIN(C41,DAY(EOMONTH('Start Here'!$B$6,0)))))</f>
        <v/>
      </c>
      <c r="H41" s="38"/>
    </row>
    <row r="42" customFormat="false" ht="18.75" hidden="false" customHeight="true" outlineLevel="0" collapsed="false">
      <c r="A42" s="34"/>
      <c r="B42" s="34"/>
      <c r="C42" s="34"/>
      <c r="D42" s="35"/>
      <c r="E42" s="34"/>
      <c r="F42" s="34"/>
      <c r="G42" s="39" t="str">
        <f aca="false">IF(A42="","",DATE(YEAR('Start Here'!$B$6),MONTH('Start Here'!$B$6),MIN(C42,DAY(EOMONTH('Start Here'!$B$6,0)))))</f>
        <v/>
      </c>
      <c r="H42" s="38"/>
    </row>
    <row r="43" customFormat="false" ht="18.75" hidden="false" customHeight="true" outlineLevel="0" collapsed="false">
      <c r="A43" s="34"/>
      <c r="B43" s="34"/>
      <c r="C43" s="34"/>
      <c r="D43" s="35"/>
      <c r="E43" s="34"/>
      <c r="F43" s="34"/>
      <c r="G43" s="39" t="str">
        <f aca="false">IF(A43="","",DATE(YEAR('Start Here'!$B$6),MONTH('Start Here'!$B$6),MIN(C43,DAY(EOMONTH('Start Here'!$B$6,0)))))</f>
        <v/>
      </c>
      <c r="H43" s="38"/>
    </row>
    <row r="44" customFormat="false" ht="18.75" hidden="false" customHeight="true" outlineLevel="0" collapsed="false">
      <c r="A44" s="34"/>
      <c r="B44" s="34"/>
      <c r="C44" s="34"/>
      <c r="D44" s="35"/>
      <c r="E44" s="34"/>
      <c r="F44" s="34"/>
      <c r="G44" s="39" t="str">
        <f aca="false">IF(A44="","",DATE(YEAR('Start Here'!$B$6),MONTH('Start Here'!$B$6),MIN(C44,DAY(EOMONTH('Start Here'!$B$6,0)))))</f>
        <v/>
      </c>
      <c r="H44" s="38"/>
    </row>
    <row r="45" customFormat="false" ht="18.75" hidden="false" customHeight="true" outlineLevel="0" collapsed="false">
      <c r="A45" s="34"/>
      <c r="B45" s="34"/>
      <c r="C45" s="34"/>
      <c r="D45" s="35"/>
      <c r="E45" s="34"/>
      <c r="F45" s="34"/>
      <c r="G45" s="39" t="str">
        <f aca="false">IF(A45="","",DATE(YEAR('Start Here'!$B$6),MONTH('Start Here'!$B$6),MIN(C45,DAY(EOMONTH('Start Here'!$B$6,0)))))</f>
        <v/>
      </c>
      <c r="H45" s="38"/>
    </row>
    <row r="46" customFormat="false" ht="18.75" hidden="false" customHeight="true" outlineLevel="0" collapsed="false">
      <c r="A46" s="34"/>
      <c r="B46" s="34"/>
      <c r="C46" s="34"/>
      <c r="D46" s="35"/>
      <c r="E46" s="34"/>
      <c r="F46" s="34"/>
      <c r="G46" s="39" t="str">
        <f aca="false">IF(A46="","",DATE(YEAR('Start Here'!$B$6),MONTH('Start Here'!$B$6),MIN(C46,DAY(EOMONTH('Start Here'!$B$6,0)))))</f>
        <v/>
      </c>
      <c r="H46" s="38"/>
    </row>
    <row r="47" customFormat="false" ht="18.75" hidden="false" customHeight="true" outlineLevel="0" collapsed="false">
      <c r="A47" s="34"/>
      <c r="B47" s="34"/>
      <c r="C47" s="34"/>
      <c r="D47" s="35"/>
      <c r="E47" s="34"/>
      <c r="F47" s="34"/>
      <c r="G47" s="39" t="str">
        <f aca="false">IF(A47="","",DATE(YEAR('Start Here'!$B$6),MONTH('Start Here'!$B$6),MIN(C47,DAY(EOMONTH('Start Here'!$B$6,0)))))</f>
        <v/>
      </c>
      <c r="H47" s="38"/>
    </row>
    <row r="48" customFormat="false" ht="18.75" hidden="false" customHeight="true" outlineLevel="0" collapsed="false">
      <c r="A48" s="34"/>
      <c r="B48" s="34"/>
      <c r="C48" s="34"/>
      <c r="D48" s="35"/>
      <c r="E48" s="34"/>
      <c r="F48" s="34"/>
      <c r="G48" s="39" t="str">
        <f aca="false">IF(A48="","",DATE(YEAR('Start Here'!$B$6),MONTH('Start Here'!$B$6),MIN(C48,DAY(EOMONTH('Start Here'!$B$6,0)))))</f>
        <v/>
      </c>
      <c r="H48" s="38"/>
    </row>
    <row r="49" customFormat="false" ht="18.75" hidden="false" customHeight="true" outlineLevel="0" collapsed="false">
      <c r="A49" s="34"/>
      <c r="B49" s="34"/>
      <c r="C49" s="34"/>
      <c r="D49" s="35"/>
      <c r="E49" s="34"/>
      <c r="F49" s="34"/>
      <c r="G49" s="39" t="str">
        <f aca="false">IF(A49="","",DATE(YEAR('Start Here'!$B$6),MONTH('Start Here'!$B$6),MIN(C49,DAY(EOMONTH('Start Here'!$B$6,0)))))</f>
        <v/>
      </c>
      <c r="H49" s="38"/>
    </row>
    <row r="50" customFormat="false" ht="18.75" hidden="false" customHeight="true" outlineLevel="0" collapsed="false">
      <c r="A50" s="34"/>
      <c r="B50" s="34"/>
      <c r="C50" s="34"/>
      <c r="D50" s="35"/>
      <c r="E50" s="34"/>
      <c r="F50" s="34"/>
      <c r="G50" s="39" t="str">
        <f aca="false">IF(A50="","",DATE(YEAR('Start Here'!$B$6),MONTH('Start Here'!$B$6),MIN(C50,DAY(EOMONTH('Start Here'!$B$6,0)))))</f>
        <v/>
      </c>
      <c r="H50" s="38"/>
    </row>
    <row r="51" customFormat="false" ht="18.75" hidden="false" customHeight="true" outlineLevel="0" collapsed="false">
      <c r="A51" s="34"/>
      <c r="B51" s="34"/>
      <c r="C51" s="34"/>
      <c r="D51" s="35"/>
      <c r="E51" s="34"/>
      <c r="F51" s="34"/>
      <c r="G51" s="39" t="str">
        <f aca="false">IF(A51="","",DATE(YEAR('Start Here'!$B$6),MONTH('Start Here'!$B$6),MIN(C51,DAY(EOMONTH('Start Here'!$B$6,0)))))</f>
        <v/>
      </c>
      <c r="H51" s="38"/>
    </row>
    <row r="52" customFormat="false" ht="18.75" hidden="false" customHeight="true" outlineLevel="0" collapsed="false">
      <c r="A52" s="34"/>
      <c r="B52" s="34"/>
      <c r="C52" s="34"/>
      <c r="D52" s="35"/>
      <c r="E52" s="34"/>
      <c r="F52" s="34"/>
      <c r="G52" s="39" t="str">
        <f aca="false">IF(A52="","",DATE(YEAR('Start Here'!$B$6),MONTH('Start Here'!$B$6),MIN(C52,DAY(EOMONTH('Start Here'!$B$6,0)))))</f>
        <v/>
      </c>
      <c r="H52" s="38"/>
    </row>
    <row r="53" customFormat="false" ht="18.75" hidden="false" customHeight="true" outlineLevel="0" collapsed="false">
      <c r="A53" s="34"/>
      <c r="B53" s="34"/>
      <c r="C53" s="34"/>
      <c r="D53" s="35"/>
      <c r="E53" s="34"/>
      <c r="F53" s="34"/>
      <c r="G53" s="39" t="str">
        <f aca="false">IF(A53="","",DATE(YEAR('Start Here'!$B$6),MONTH('Start Here'!$B$6),MIN(C53,DAY(EOMONTH('Start Here'!$B$6,0)))))</f>
        <v/>
      </c>
      <c r="H53" s="38"/>
    </row>
    <row r="54" customFormat="false" ht="18.75" hidden="false" customHeight="true" outlineLevel="0" collapsed="false">
      <c r="A54" s="34"/>
      <c r="B54" s="34"/>
      <c r="C54" s="34"/>
      <c r="D54" s="35"/>
      <c r="E54" s="34"/>
      <c r="F54" s="34"/>
      <c r="G54" s="39" t="str">
        <f aca="false">IF(A54="","",DATE(YEAR('Start Here'!$B$6),MONTH('Start Here'!$B$6),MIN(C54,DAY(EOMONTH('Start Here'!$B$6,0)))))</f>
        <v/>
      </c>
      <c r="H54" s="38"/>
    </row>
  </sheetData>
  <dataValidations count="4">
    <dataValidation allowBlank="true" error="Pick a value from the dropdown. To add a new choice, edit the Lists tab." errorStyle="warning" errorTitle="Not in the list" operator="between" prompt="Choose a value from the dropdown list." promptTitle="Pick from the list" showDropDown="false" showErrorMessage="true" showInputMessage="true" sqref="B5:B54" type="list">
      <formula1>Lists!$A$5:$A$30</formula1>
      <formula2>0</formula2>
    </dataValidation>
    <dataValidation allowBlank="true" error="Pick a value from the dropdown. To add a new choice, edit the Lists tab." errorStyle="warning" errorTitle="Not in the list" operator="between" prompt="Choose a value from the dropdown list." promptTitle="Pick from the list" showDropDown="false" showErrorMessage="true" showInputMessage="true" sqref="E5:E54" type="list">
      <formula1>Lists!$D$5:$D$30</formula1>
      <formula2>0</formula2>
    </dataValidation>
    <dataValidation allowBlank="true" error="Pick a value from the dropdown. To add a new choice, edit the Lists tab." errorStyle="warning" errorTitle="Not in the list" operator="between" prompt="Choose a value from the dropdown list." promptTitle="Pick from the list" showDropDown="false" showErrorMessage="true" showInputMessage="true" sqref="F5:F54" type="list">
      <formula1>Lists!$C$5:$C$30</formula1>
      <formula2>0</formula2>
    </dataValidation>
    <dataValidation allowBlank="true" error="Enter a whole number from 1 to 31." errorStyle="stop" operator="between" prompt="Day of the month the bill is due (1 to 31)." promptTitle="Due day" showDropDown="false" showErrorMessage="true" showInputMessage="true" sqref="C5:C54" type="whole">
      <formula1>1</formula1>
      <formula2>31</formula2>
    </dataValidation>
  </dataValidations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7A5A"/>
    <pageSetUpPr fitToPage="true"/>
  </sheetPr>
  <dimension ref="A1:H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19"/>
    <col collapsed="false" customWidth="true" hidden="false" outlineLevel="0" max="6" min="5" style="0" width="17"/>
    <col collapsed="false" customWidth="true" hidden="false" outlineLevel="0" max="7" min="7" style="0" width="18"/>
    <col collapsed="false" customWidth="true" hidden="false" outlineLevel="0" max="8" min="8" style="0" width="28"/>
  </cols>
  <sheetData>
    <row r="1" customFormat="false" ht="33.75" hidden="false" customHeight="true" outlineLevel="0" collapsed="false">
      <c r="A1" s="27" t="s">
        <v>38</v>
      </c>
      <c r="B1" s="28"/>
      <c r="C1" s="28"/>
      <c r="D1" s="28"/>
      <c r="E1" s="28"/>
      <c r="F1" s="28"/>
      <c r="G1" s="28"/>
      <c r="H1" s="28"/>
    </row>
    <row r="2" customFormat="false" ht="21.75" hidden="false" customHeight="true" outlineLevel="0" collapsed="false">
      <c r="A2" s="29" t="s">
        <v>85</v>
      </c>
      <c r="B2" s="30"/>
      <c r="C2" s="30"/>
      <c r="D2" s="30"/>
      <c r="E2" s="30"/>
      <c r="F2" s="30"/>
      <c r="G2" s="30"/>
      <c r="H2" s="30"/>
    </row>
    <row r="3" customFormat="false" ht="9.75" hidden="false" customHeight="true" outlineLevel="0" collapsed="false"/>
    <row r="4" customFormat="false" ht="30" hidden="false" customHeight="true" outlineLevel="0" collapsed="false">
      <c r="A4" s="31" t="s">
        <v>86</v>
      </c>
      <c r="B4" s="32" t="s">
        <v>87</v>
      </c>
      <c r="C4" s="32" t="s">
        <v>88</v>
      </c>
      <c r="D4" s="32" t="s">
        <v>89</v>
      </c>
      <c r="E4" s="32" t="s">
        <v>90</v>
      </c>
      <c r="F4" s="32" t="s">
        <v>91</v>
      </c>
      <c r="G4" s="31" t="s">
        <v>92</v>
      </c>
      <c r="H4" s="31" t="s">
        <v>6</v>
      </c>
    </row>
    <row r="5" customFormat="false" ht="18.75" hidden="false" customHeight="true" outlineLevel="0" collapsed="false">
      <c r="A5" s="34" t="s">
        <v>58</v>
      </c>
      <c r="B5" s="35" t="n">
        <v>4200</v>
      </c>
      <c r="C5" s="40" t="n">
        <v>0.229</v>
      </c>
      <c r="D5" s="35" t="n">
        <v>125</v>
      </c>
      <c r="E5" s="35" t="n">
        <v>100</v>
      </c>
      <c r="F5" s="36" t="n">
        <f aca="false">IF(A5="","",D5+E5)</f>
        <v>225</v>
      </c>
      <c r="G5" s="41" t="n">
        <f aca="false">IF(A5="","",IFERROR(ROUNDUP(NPER(C5/12,-F5,B5),0),"Review"))</f>
        <v>24</v>
      </c>
      <c r="H5" s="38"/>
    </row>
    <row r="6" customFormat="false" ht="18.75" hidden="false" customHeight="true" outlineLevel="0" collapsed="false">
      <c r="A6" s="34" t="s">
        <v>84</v>
      </c>
      <c r="B6" s="35" t="n">
        <v>18500</v>
      </c>
      <c r="C6" s="40" t="n">
        <v>0.056</v>
      </c>
      <c r="D6" s="35" t="n">
        <v>225</v>
      </c>
      <c r="E6" s="35" t="n">
        <v>0</v>
      </c>
      <c r="F6" s="36" t="n">
        <f aca="false">IF(A6="","",D6+E6)</f>
        <v>225</v>
      </c>
      <c r="G6" s="41" t="n">
        <f aca="false">IF(A6="","",IFERROR(ROUNDUP(NPER(C6/12,-F6,B6),0),"Review"))</f>
        <v>104</v>
      </c>
      <c r="H6" s="38"/>
    </row>
    <row r="7" customFormat="false" ht="18.75" hidden="false" customHeight="true" outlineLevel="0" collapsed="false">
      <c r="A7" s="34" t="s">
        <v>93</v>
      </c>
      <c r="B7" s="35" t="n">
        <v>9200</v>
      </c>
      <c r="C7" s="40" t="n">
        <v>0.071</v>
      </c>
      <c r="D7" s="35" t="n">
        <v>310</v>
      </c>
      <c r="E7" s="35" t="n">
        <v>0</v>
      </c>
      <c r="F7" s="36" t="n">
        <f aca="false">IF(A7="","",D7+E7)</f>
        <v>310</v>
      </c>
      <c r="G7" s="41" t="n">
        <f aca="false">IF(A7="","",IFERROR(ROUNDUP(NPER(C7/12,-F7,B7),0),"Review"))</f>
        <v>33</v>
      </c>
      <c r="H7" s="38"/>
    </row>
    <row r="8" customFormat="false" ht="18.75" hidden="false" customHeight="true" outlineLevel="0" collapsed="false">
      <c r="A8" s="34"/>
      <c r="B8" s="35"/>
      <c r="C8" s="40"/>
      <c r="D8" s="35"/>
      <c r="E8" s="35"/>
      <c r="F8" s="36" t="str">
        <f aca="false">IF(A8="","",D8+E8)</f>
        <v/>
      </c>
      <c r="G8" s="41" t="str">
        <f aca="false">IF(A8="","",IFERROR(ROUNDUP(NPER(C8/12,-F8,B8),0),"Review"))</f>
        <v/>
      </c>
      <c r="H8" s="38"/>
    </row>
    <row r="9" customFormat="false" ht="18.75" hidden="false" customHeight="true" outlineLevel="0" collapsed="false">
      <c r="A9" s="34"/>
      <c r="B9" s="35"/>
      <c r="C9" s="40"/>
      <c r="D9" s="35"/>
      <c r="E9" s="35"/>
      <c r="F9" s="36" t="str">
        <f aca="false">IF(A9="","",D9+E9)</f>
        <v/>
      </c>
      <c r="G9" s="41" t="str">
        <f aca="false">IF(A9="","",IFERROR(ROUNDUP(NPER(C9/12,-F9,B9),0),"Review"))</f>
        <v/>
      </c>
      <c r="H9" s="38"/>
    </row>
    <row r="10" customFormat="false" ht="18.75" hidden="false" customHeight="true" outlineLevel="0" collapsed="false">
      <c r="A10" s="34"/>
      <c r="B10" s="35"/>
      <c r="C10" s="40"/>
      <c r="D10" s="35"/>
      <c r="E10" s="35"/>
      <c r="F10" s="36" t="str">
        <f aca="false">IF(A10="","",D10+E10)</f>
        <v/>
      </c>
      <c r="G10" s="41" t="str">
        <f aca="false">IF(A10="","",IFERROR(ROUNDUP(NPER(C10/12,-F10,B10),0),"Review"))</f>
        <v/>
      </c>
      <c r="H10" s="38"/>
    </row>
    <row r="11" customFormat="false" ht="18.75" hidden="false" customHeight="true" outlineLevel="0" collapsed="false">
      <c r="A11" s="34"/>
      <c r="B11" s="35"/>
      <c r="C11" s="40"/>
      <c r="D11" s="35"/>
      <c r="E11" s="35"/>
      <c r="F11" s="36" t="str">
        <f aca="false">IF(A11="","",D11+E11)</f>
        <v/>
      </c>
      <c r="G11" s="41" t="str">
        <f aca="false">IF(A11="","",IFERROR(ROUNDUP(NPER(C11/12,-F11,B11),0),"Review"))</f>
        <v/>
      </c>
      <c r="H11" s="38"/>
    </row>
    <row r="12" customFormat="false" ht="18.75" hidden="false" customHeight="true" outlineLevel="0" collapsed="false">
      <c r="A12" s="34"/>
      <c r="B12" s="35"/>
      <c r="C12" s="40"/>
      <c r="D12" s="35"/>
      <c r="E12" s="35"/>
      <c r="F12" s="36" t="str">
        <f aca="false">IF(A12="","",D12+E12)</f>
        <v/>
      </c>
      <c r="G12" s="41" t="str">
        <f aca="false">IF(A12="","",IFERROR(ROUNDUP(NPER(C12/12,-F12,B12),0),"Review"))</f>
        <v/>
      </c>
      <c r="H12" s="38"/>
    </row>
    <row r="13" customFormat="false" ht="18.75" hidden="false" customHeight="true" outlineLevel="0" collapsed="false">
      <c r="A13" s="34"/>
      <c r="B13" s="35"/>
      <c r="C13" s="40"/>
      <c r="D13" s="35"/>
      <c r="E13" s="35"/>
      <c r="F13" s="36" t="str">
        <f aca="false">IF(A13="","",D13+E13)</f>
        <v/>
      </c>
      <c r="G13" s="41" t="str">
        <f aca="false">IF(A13="","",IFERROR(ROUNDUP(NPER(C13/12,-F13,B13),0),"Review"))</f>
        <v/>
      </c>
      <c r="H13" s="38"/>
    </row>
    <row r="14" customFormat="false" ht="18.75" hidden="false" customHeight="true" outlineLevel="0" collapsed="false">
      <c r="A14" s="34"/>
      <c r="B14" s="35"/>
      <c r="C14" s="40"/>
      <c r="D14" s="35"/>
      <c r="E14" s="35"/>
      <c r="F14" s="36" t="str">
        <f aca="false">IF(A14="","",D14+E14)</f>
        <v/>
      </c>
      <c r="G14" s="41" t="str">
        <f aca="false">IF(A14="","",IFERROR(ROUNDUP(NPER(C14/12,-F14,B14),0),"Review"))</f>
        <v/>
      </c>
      <c r="H14" s="38"/>
    </row>
    <row r="15" customFormat="false" ht="18.75" hidden="false" customHeight="true" outlineLevel="0" collapsed="false">
      <c r="A15" s="34"/>
      <c r="B15" s="35"/>
      <c r="C15" s="40"/>
      <c r="D15" s="35"/>
      <c r="E15" s="35"/>
      <c r="F15" s="36" t="str">
        <f aca="false">IF(A15="","",D15+E15)</f>
        <v/>
      </c>
      <c r="G15" s="41" t="str">
        <f aca="false">IF(A15="","",IFERROR(ROUNDUP(NPER(C15/12,-F15,B15),0),"Review"))</f>
        <v/>
      </c>
      <c r="H15" s="38"/>
    </row>
    <row r="16" customFormat="false" ht="18.75" hidden="false" customHeight="true" outlineLevel="0" collapsed="false">
      <c r="A16" s="34"/>
      <c r="B16" s="35"/>
      <c r="C16" s="40"/>
      <c r="D16" s="35"/>
      <c r="E16" s="35"/>
      <c r="F16" s="36" t="str">
        <f aca="false">IF(A16="","",D16+E16)</f>
        <v/>
      </c>
      <c r="G16" s="41" t="str">
        <f aca="false">IF(A16="","",IFERROR(ROUNDUP(NPER(C16/12,-F16,B16),0),"Review"))</f>
        <v/>
      </c>
      <c r="H16" s="38"/>
    </row>
    <row r="17" customFormat="false" ht="18.75" hidden="false" customHeight="true" outlineLevel="0" collapsed="false">
      <c r="A17" s="34"/>
      <c r="B17" s="35"/>
      <c r="C17" s="40"/>
      <c r="D17" s="35"/>
      <c r="E17" s="35"/>
      <c r="F17" s="36" t="str">
        <f aca="false">IF(A17="","",D17+E17)</f>
        <v/>
      </c>
      <c r="G17" s="41" t="str">
        <f aca="false">IF(A17="","",IFERROR(ROUNDUP(NPER(C17/12,-F17,B17),0),"Review"))</f>
        <v/>
      </c>
      <c r="H17" s="38"/>
    </row>
    <row r="18" customFormat="false" ht="18.75" hidden="false" customHeight="true" outlineLevel="0" collapsed="false">
      <c r="A18" s="34"/>
      <c r="B18" s="35"/>
      <c r="C18" s="40"/>
      <c r="D18" s="35"/>
      <c r="E18" s="35"/>
      <c r="F18" s="36" t="str">
        <f aca="false">IF(A18="","",D18+E18)</f>
        <v/>
      </c>
      <c r="G18" s="41" t="str">
        <f aca="false">IF(A18="","",IFERROR(ROUNDUP(NPER(C18/12,-F18,B18),0),"Review"))</f>
        <v/>
      </c>
      <c r="H18" s="38"/>
    </row>
    <row r="19" customFormat="false" ht="18.75" hidden="false" customHeight="true" outlineLevel="0" collapsed="false">
      <c r="A19" s="34"/>
      <c r="B19" s="35"/>
      <c r="C19" s="40"/>
      <c r="D19" s="35"/>
      <c r="E19" s="35"/>
      <c r="F19" s="36" t="str">
        <f aca="false">IF(A19="","",D19+E19)</f>
        <v/>
      </c>
      <c r="G19" s="41" t="str">
        <f aca="false">IF(A19="","",IFERROR(ROUNDUP(NPER(C19/12,-F19,B19),0),"Review"))</f>
        <v/>
      </c>
      <c r="H19" s="38"/>
    </row>
    <row r="20" customFormat="false" ht="18.75" hidden="false" customHeight="true" outlineLevel="0" collapsed="false">
      <c r="A20" s="34"/>
      <c r="B20" s="35"/>
      <c r="C20" s="40"/>
      <c r="D20" s="35"/>
      <c r="E20" s="35"/>
      <c r="F20" s="36" t="str">
        <f aca="false">IF(A20="","",D20+E20)</f>
        <v/>
      </c>
      <c r="G20" s="41" t="str">
        <f aca="false">IF(A20="","",IFERROR(ROUNDUP(NPER(C20/12,-F20,B20),0),"Review"))</f>
        <v/>
      </c>
      <c r="H20" s="38"/>
    </row>
    <row r="21" customFormat="false" ht="18.75" hidden="false" customHeight="true" outlineLevel="0" collapsed="false">
      <c r="A21" s="34"/>
      <c r="B21" s="35"/>
      <c r="C21" s="40"/>
      <c r="D21" s="35"/>
      <c r="E21" s="35"/>
      <c r="F21" s="36" t="str">
        <f aca="false">IF(A21="","",D21+E21)</f>
        <v/>
      </c>
      <c r="G21" s="41" t="str">
        <f aca="false">IF(A21="","",IFERROR(ROUNDUP(NPER(C21/12,-F21,B21),0),"Review"))</f>
        <v/>
      </c>
      <c r="H21" s="38"/>
    </row>
    <row r="22" customFormat="false" ht="18.75" hidden="false" customHeight="true" outlineLevel="0" collapsed="false">
      <c r="A22" s="34"/>
      <c r="B22" s="35"/>
      <c r="C22" s="40"/>
      <c r="D22" s="35"/>
      <c r="E22" s="35"/>
      <c r="F22" s="36" t="str">
        <f aca="false">IF(A22="","",D22+E22)</f>
        <v/>
      </c>
      <c r="G22" s="41" t="str">
        <f aca="false">IF(A22="","",IFERROR(ROUNDUP(NPER(C22/12,-F22,B22),0),"Review"))</f>
        <v/>
      </c>
      <c r="H22" s="38"/>
    </row>
    <row r="23" customFormat="false" ht="18.75" hidden="false" customHeight="true" outlineLevel="0" collapsed="false">
      <c r="A23" s="34"/>
      <c r="B23" s="35"/>
      <c r="C23" s="40"/>
      <c r="D23" s="35"/>
      <c r="E23" s="35"/>
      <c r="F23" s="36" t="str">
        <f aca="false">IF(A23="","",D23+E23)</f>
        <v/>
      </c>
      <c r="G23" s="41" t="str">
        <f aca="false">IF(A23="","",IFERROR(ROUNDUP(NPER(C23/12,-F23,B23),0),"Review"))</f>
        <v/>
      </c>
      <c r="H23" s="38"/>
    </row>
    <row r="24" customFormat="false" ht="18.75" hidden="false" customHeight="true" outlineLevel="0" collapsed="false">
      <c r="A24" s="34"/>
      <c r="B24" s="35"/>
      <c r="C24" s="40"/>
      <c r="D24" s="35"/>
      <c r="E24" s="35"/>
      <c r="F24" s="36" t="str">
        <f aca="false">IF(A24="","",D24+E24)</f>
        <v/>
      </c>
      <c r="G24" s="41" t="str">
        <f aca="false">IF(A24="","",IFERROR(ROUNDUP(NPER(C24/12,-F24,B24),0),"Review"))</f>
        <v/>
      </c>
      <c r="H24" s="38"/>
    </row>
    <row r="25" customFormat="false" ht="18.75" hidden="false" customHeight="true" outlineLevel="0" collapsed="false">
      <c r="A25" s="34"/>
      <c r="B25" s="35"/>
      <c r="C25" s="40"/>
      <c r="D25" s="35"/>
      <c r="E25" s="35"/>
      <c r="F25" s="36" t="str">
        <f aca="false">IF(A25="","",D25+E25)</f>
        <v/>
      </c>
      <c r="G25" s="41" t="str">
        <f aca="false">IF(A25="","",IFERROR(ROUNDUP(NPER(C25/12,-F25,B25),0),"Review"))</f>
        <v/>
      </c>
      <c r="H25" s="38"/>
    </row>
    <row r="26" customFormat="false" ht="18.75" hidden="false" customHeight="true" outlineLevel="0" collapsed="false">
      <c r="A26" s="34"/>
      <c r="B26" s="35"/>
      <c r="C26" s="40"/>
      <c r="D26" s="35"/>
      <c r="E26" s="35"/>
      <c r="F26" s="36" t="str">
        <f aca="false">IF(A26="","",D26+E26)</f>
        <v/>
      </c>
      <c r="G26" s="41" t="str">
        <f aca="false">IF(A26="","",IFERROR(ROUNDUP(NPER(C26/12,-F26,B26),0),"Review"))</f>
        <v/>
      </c>
      <c r="H26" s="38"/>
    </row>
    <row r="27" customFormat="false" ht="18.75" hidden="false" customHeight="true" outlineLevel="0" collapsed="false">
      <c r="A27" s="34"/>
      <c r="B27" s="35"/>
      <c r="C27" s="40"/>
      <c r="D27" s="35"/>
      <c r="E27" s="35"/>
      <c r="F27" s="36" t="str">
        <f aca="false">IF(A27="","",D27+E27)</f>
        <v/>
      </c>
      <c r="G27" s="41" t="str">
        <f aca="false">IF(A27="","",IFERROR(ROUNDUP(NPER(C27/12,-F27,B27),0),"Review"))</f>
        <v/>
      </c>
      <c r="H27" s="38"/>
    </row>
    <row r="28" customFormat="false" ht="18.75" hidden="false" customHeight="true" outlineLevel="0" collapsed="false">
      <c r="A28" s="34"/>
      <c r="B28" s="35"/>
      <c r="C28" s="40"/>
      <c r="D28" s="35"/>
      <c r="E28" s="35"/>
      <c r="F28" s="36" t="str">
        <f aca="false">IF(A28="","",D28+E28)</f>
        <v/>
      </c>
      <c r="G28" s="41" t="str">
        <f aca="false">IF(A28="","",IFERROR(ROUNDUP(NPER(C28/12,-F28,B28),0),"Review"))</f>
        <v/>
      </c>
      <c r="H28" s="38"/>
    </row>
    <row r="29" customFormat="false" ht="18.75" hidden="false" customHeight="true" outlineLevel="0" collapsed="false">
      <c r="A29" s="34"/>
      <c r="B29" s="35"/>
      <c r="C29" s="40"/>
      <c r="D29" s="35"/>
      <c r="E29" s="35"/>
      <c r="F29" s="36" t="str">
        <f aca="false">IF(A29="","",D29+E29)</f>
        <v/>
      </c>
      <c r="G29" s="41" t="str">
        <f aca="false">IF(A29="","",IFERROR(ROUNDUP(NPER(C29/12,-F29,B29),0),"Review"))</f>
        <v/>
      </c>
      <c r="H29" s="38"/>
    </row>
    <row r="30" customFormat="false" ht="18.75" hidden="false" customHeight="true" outlineLevel="0" collapsed="false">
      <c r="A30" s="34"/>
      <c r="B30" s="35"/>
      <c r="C30" s="40"/>
      <c r="D30" s="35"/>
      <c r="E30" s="35"/>
      <c r="F30" s="36" t="str">
        <f aca="false">IF(A30="","",D30+E30)</f>
        <v/>
      </c>
      <c r="G30" s="41" t="str">
        <f aca="false">IF(A30="","",IFERROR(ROUNDUP(NPER(C30/12,-F30,B30),0),"Review"))</f>
        <v/>
      </c>
      <c r="H30" s="38"/>
    </row>
    <row r="31" customFormat="false" ht="18.75" hidden="false" customHeight="true" outlineLevel="0" collapsed="false">
      <c r="A31" s="34"/>
      <c r="B31" s="35"/>
      <c r="C31" s="40"/>
      <c r="D31" s="35"/>
      <c r="E31" s="35"/>
      <c r="F31" s="36" t="str">
        <f aca="false">IF(A31="","",D31+E31)</f>
        <v/>
      </c>
      <c r="G31" s="41" t="str">
        <f aca="false">IF(A31="","",IFERROR(ROUNDUP(NPER(C31/12,-F31,B31),0),"Review"))</f>
        <v/>
      </c>
      <c r="H31" s="38"/>
    </row>
    <row r="32" customFormat="false" ht="18.75" hidden="false" customHeight="true" outlineLevel="0" collapsed="false">
      <c r="A32" s="34"/>
      <c r="B32" s="35"/>
      <c r="C32" s="40"/>
      <c r="D32" s="35"/>
      <c r="E32" s="35"/>
      <c r="F32" s="36" t="str">
        <f aca="false">IF(A32="","",D32+E32)</f>
        <v/>
      </c>
      <c r="G32" s="41" t="str">
        <f aca="false">IF(A32="","",IFERROR(ROUNDUP(NPER(C32/12,-F32,B32),0),"Review"))</f>
        <v/>
      </c>
      <c r="H32" s="38"/>
    </row>
    <row r="33" customFormat="false" ht="18.75" hidden="false" customHeight="true" outlineLevel="0" collapsed="false">
      <c r="A33" s="34"/>
      <c r="B33" s="35"/>
      <c r="C33" s="40"/>
      <c r="D33" s="35"/>
      <c r="E33" s="35"/>
      <c r="F33" s="36" t="str">
        <f aca="false">IF(A33="","",D33+E33)</f>
        <v/>
      </c>
      <c r="G33" s="41" t="str">
        <f aca="false">IF(A33="","",IFERROR(ROUNDUP(NPER(C33/12,-F33,B33),0),"Review"))</f>
        <v/>
      </c>
      <c r="H33" s="38"/>
    </row>
    <row r="34" customFormat="false" ht="18.75" hidden="false" customHeight="true" outlineLevel="0" collapsed="false">
      <c r="A34" s="34"/>
      <c r="B34" s="35"/>
      <c r="C34" s="40"/>
      <c r="D34" s="35"/>
      <c r="E34" s="35"/>
      <c r="F34" s="36" t="str">
        <f aca="false">IF(A34="","",D34+E34)</f>
        <v/>
      </c>
      <c r="G34" s="41" t="str">
        <f aca="false">IF(A34="","",IFERROR(ROUNDUP(NPER(C34/12,-F34,B34),0),"Review"))</f>
        <v/>
      </c>
      <c r="H34" s="38"/>
    </row>
  </sheetData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D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23"/>
    <col collapsed="false" customWidth="true" hidden="false" outlineLevel="0" max="4" min="3" style="0" width="20"/>
  </cols>
  <sheetData>
    <row r="1" customFormat="false" ht="33.75" hidden="false" customHeight="true" outlineLevel="0" collapsed="false">
      <c r="A1" s="27" t="s">
        <v>40</v>
      </c>
      <c r="B1" s="28"/>
      <c r="C1" s="28"/>
      <c r="D1" s="28"/>
    </row>
    <row r="2" customFormat="false" ht="21.75" hidden="false" customHeight="true" outlineLevel="0" collapsed="false">
      <c r="A2" s="29" t="s">
        <v>94</v>
      </c>
      <c r="B2" s="30"/>
      <c r="C2" s="30"/>
      <c r="D2" s="30"/>
    </row>
    <row r="3" customFormat="false" ht="9.75" hidden="false" customHeight="true" outlineLevel="0" collapsed="false"/>
    <row r="4" customFormat="false" ht="30" hidden="false" customHeight="true" outlineLevel="0" collapsed="false">
      <c r="A4" s="42" t="s">
        <v>95</v>
      </c>
      <c r="B4" s="42" t="s">
        <v>96</v>
      </c>
      <c r="C4" s="42" t="s">
        <v>97</v>
      </c>
      <c r="D4" s="42" t="s">
        <v>76</v>
      </c>
    </row>
    <row r="5" customFormat="false" ht="15" hidden="false" customHeight="false" outlineLevel="0" collapsed="false">
      <c r="A5" s="43" t="s">
        <v>55</v>
      </c>
      <c r="B5" s="43" t="s">
        <v>52</v>
      </c>
      <c r="C5" s="43" t="s">
        <v>82</v>
      </c>
      <c r="D5" s="43" t="s">
        <v>81</v>
      </c>
    </row>
    <row r="6" customFormat="false" ht="15" hidden="false" customHeight="false" outlineLevel="0" collapsed="false">
      <c r="A6" s="43" t="s">
        <v>60</v>
      </c>
      <c r="B6" s="43" t="s">
        <v>56</v>
      </c>
      <c r="C6" s="43" t="s">
        <v>80</v>
      </c>
      <c r="D6" s="43" t="s">
        <v>79</v>
      </c>
    </row>
    <row r="7" customFormat="false" ht="15" hidden="false" customHeight="false" outlineLevel="0" collapsed="false">
      <c r="A7" s="43" t="s">
        <v>57</v>
      </c>
      <c r="B7" s="43"/>
      <c r="C7" s="43"/>
      <c r="D7" s="43"/>
    </row>
    <row r="8" customFormat="false" ht="15" hidden="false" customHeight="false" outlineLevel="0" collapsed="false">
      <c r="A8" s="43" t="s">
        <v>67</v>
      </c>
      <c r="B8" s="43"/>
      <c r="C8" s="43"/>
      <c r="D8" s="43"/>
    </row>
    <row r="9" customFormat="false" ht="15" hidden="false" customHeight="false" outlineLevel="0" collapsed="false">
      <c r="A9" s="43" t="s">
        <v>61</v>
      </c>
      <c r="B9" s="43"/>
      <c r="C9" s="43"/>
      <c r="D9" s="43"/>
    </row>
    <row r="10" customFormat="false" ht="15" hidden="false" customHeight="false" outlineLevel="0" collapsed="false">
      <c r="A10" s="43" t="s">
        <v>68</v>
      </c>
      <c r="B10" s="43"/>
      <c r="C10" s="43"/>
      <c r="D10" s="43"/>
    </row>
    <row r="11" customFormat="false" ht="15" hidden="false" customHeight="false" outlineLevel="0" collapsed="false">
      <c r="A11" s="43" t="s">
        <v>69</v>
      </c>
      <c r="B11" s="43"/>
      <c r="C11" s="43"/>
      <c r="D11" s="43"/>
    </row>
    <row r="12" customFormat="false" ht="15" hidden="false" customHeight="false" outlineLevel="0" collapsed="false">
      <c r="A12" s="43" t="s">
        <v>70</v>
      </c>
      <c r="B12" s="43"/>
      <c r="C12" s="43"/>
      <c r="D12" s="43"/>
    </row>
    <row r="13" customFormat="false" ht="15" hidden="false" customHeight="false" outlineLevel="0" collapsed="false">
      <c r="A13" s="43" t="s">
        <v>71</v>
      </c>
      <c r="B13" s="43"/>
      <c r="C13" s="43"/>
      <c r="D13" s="43"/>
    </row>
    <row r="14" customFormat="false" ht="15" hidden="false" customHeight="false" outlineLevel="0" collapsed="false">
      <c r="A14" s="43" t="s">
        <v>51</v>
      </c>
      <c r="B14" s="43"/>
      <c r="C14" s="43"/>
      <c r="D14" s="43"/>
    </row>
    <row r="15" customFormat="false" ht="15" hidden="false" customHeight="false" outlineLevel="0" collapsed="false">
      <c r="A15" s="43" t="s">
        <v>98</v>
      </c>
      <c r="B15" s="43"/>
      <c r="C15" s="43"/>
      <c r="D15" s="43"/>
    </row>
    <row r="16" customFormat="false" ht="15" hidden="false" customHeight="false" outlineLevel="0" collapsed="false">
      <c r="A16" s="43" t="s">
        <v>72</v>
      </c>
      <c r="B16" s="43"/>
      <c r="C16" s="43"/>
      <c r="D16" s="43"/>
    </row>
    <row r="17" customFormat="false" ht="15" hidden="false" customHeight="false" outlineLevel="0" collapsed="false">
      <c r="A17" s="43"/>
      <c r="B17" s="43"/>
      <c r="C17" s="43"/>
      <c r="D17" s="43"/>
    </row>
    <row r="18" customFormat="false" ht="15" hidden="false" customHeight="false" outlineLevel="0" collapsed="false">
      <c r="A18" s="43"/>
      <c r="B18" s="43"/>
      <c r="C18" s="43"/>
      <c r="D18" s="43"/>
    </row>
    <row r="19" customFormat="false" ht="15" hidden="false" customHeight="false" outlineLevel="0" collapsed="false">
      <c r="A19" s="43"/>
      <c r="B19" s="43"/>
      <c r="C19" s="43"/>
      <c r="D19" s="43"/>
    </row>
    <row r="20" customFormat="false" ht="15" hidden="false" customHeight="false" outlineLevel="0" collapsed="false">
      <c r="A20" s="43"/>
      <c r="B20" s="43"/>
      <c r="C20" s="43"/>
      <c r="D20" s="43"/>
    </row>
    <row r="21" customFormat="false" ht="15" hidden="false" customHeight="false" outlineLevel="0" collapsed="false">
      <c r="A21" s="43"/>
      <c r="B21" s="43"/>
      <c r="C21" s="43"/>
      <c r="D21" s="43"/>
    </row>
    <row r="22" customFormat="false" ht="15" hidden="false" customHeight="false" outlineLevel="0" collapsed="false">
      <c r="A22" s="43"/>
      <c r="B22" s="43"/>
      <c r="C22" s="43"/>
      <c r="D22" s="43"/>
    </row>
    <row r="23" customFormat="false" ht="15" hidden="false" customHeight="false" outlineLevel="0" collapsed="false">
      <c r="A23" s="43"/>
      <c r="B23" s="43"/>
      <c r="C23" s="43"/>
      <c r="D23" s="43"/>
    </row>
    <row r="24" customFormat="false" ht="15" hidden="false" customHeight="false" outlineLevel="0" collapsed="false">
      <c r="A24" s="43"/>
      <c r="B24" s="43"/>
      <c r="C24" s="43"/>
      <c r="D24" s="43"/>
    </row>
    <row r="25" customFormat="false" ht="15" hidden="false" customHeight="false" outlineLevel="0" collapsed="false">
      <c r="A25" s="43"/>
      <c r="B25" s="43"/>
      <c r="C25" s="43"/>
      <c r="D25" s="43"/>
    </row>
    <row r="26" customFormat="false" ht="15" hidden="false" customHeight="false" outlineLevel="0" collapsed="false">
      <c r="A26" s="43"/>
      <c r="B26" s="43"/>
      <c r="C26" s="43"/>
      <c r="D26" s="43"/>
    </row>
    <row r="27" customFormat="false" ht="15" hidden="false" customHeight="false" outlineLevel="0" collapsed="false">
      <c r="A27" s="43"/>
      <c r="B27" s="43"/>
      <c r="C27" s="43"/>
      <c r="D27" s="43"/>
    </row>
    <row r="28" customFormat="false" ht="15" hidden="false" customHeight="false" outlineLevel="0" collapsed="false">
      <c r="A28" s="43"/>
      <c r="B28" s="43"/>
      <c r="C28" s="43"/>
      <c r="D28" s="43"/>
    </row>
    <row r="29" customFormat="false" ht="15" hidden="false" customHeight="false" outlineLevel="0" collapsed="false">
      <c r="A29" s="43"/>
      <c r="B29" s="43"/>
      <c r="C29" s="43"/>
      <c r="D29" s="43"/>
    </row>
    <row r="30" customFormat="false" ht="15" hidden="false" customHeight="false" outlineLevel="0" collapsed="false">
      <c r="A30" s="43"/>
      <c r="B30" s="43"/>
      <c r="C30" s="43"/>
      <c r="D30" s="43"/>
    </row>
  </sheetData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C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4"/>
    <col collapsed="false" customWidth="true" hidden="false" outlineLevel="0" max="3" min="3" style="0" width="32"/>
  </cols>
  <sheetData>
    <row r="1" customFormat="false" ht="33.75" hidden="false" customHeight="true" outlineLevel="0" collapsed="false">
      <c r="A1" s="27" t="s">
        <v>42</v>
      </c>
      <c r="B1" s="28"/>
      <c r="C1" s="28"/>
    </row>
    <row r="2" customFormat="false" ht="21.75" hidden="false" customHeight="true" outlineLevel="0" collapsed="false">
      <c r="A2" s="29" t="s">
        <v>99</v>
      </c>
      <c r="B2" s="30"/>
      <c r="C2" s="30"/>
    </row>
    <row r="3" customFormat="false" ht="9.75" hidden="false" customHeight="true" outlineLevel="0" collapsed="false"/>
    <row r="4" customFormat="false" ht="25.5" hidden="false" customHeight="true" outlineLevel="0" collapsed="false">
      <c r="A4" s="44" t="s">
        <v>100</v>
      </c>
      <c r="B4" s="44" t="s">
        <v>77</v>
      </c>
      <c r="C4" s="44" t="s">
        <v>101</v>
      </c>
    </row>
    <row r="5" customFormat="false" ht="21.75" hidden="false" customHeight="true" outlineLevel="0" collapsed="false">
      <c r="A5" s="45" t="s">
        <v>102</v>
      </c>
      <c r="B5" s="46" t="str">
        <f aca="false">IF('Start Here'!$B$9&gt;=0,"OK","Review")</f>
        <v>OK</v>
      </c>
      <c r="C5" s="47" t="s">
        <v>103</v>
      </c>
    </row>
    <row r="6" customFormat="false" ht="21.75" hidden="false" customHeight="true" outlineLevel="0" collapsed="false">
      <c r="A6" s="45" t="s">
        <v>104</v>
      </c>
      <c r="B6" s="46" t="str">
        <f aca="false">IF('Start Here'!$B$10=0,"OK","Review")</f>
        <v>Review</v>
      </c>
      <c r="C6" s="47" t="s">
        <v>36</v>
      </c>
    </row>
    <row r="7" customFormat="false" ht="21.75" hidden="false" customHeight="true" outlineLevel="0" collapsed="false">
      <c r="A7" s="45" t="s">
        <v>105</v>
      </c>
      <c r="B7" s="46" t="str">
        <f aca="false">IF(COUNTIF('Debt Payoff'!$G$5:$G$34,"Review")=0,"OK","Review")</f>
        <v>OK</v>
      </c>
      <c r="C7" s="47" t="s">
        <v>38</v>
      </c>
    </row>
    <row r="8" customFormat="false" ht="21.75" hidden="false" customHeight="true" outlineLevel="0" collapsed="false">
      <c r="A8" s="45" t="s">
        <v>106</v>
      </c>
      <c r="B8" s="46" t="str">
        <f aca="false">IF(COUNTIF(Budget!$B$5:$B$14,"&gt;0")&gt;0,"OK","Review")</f>
        <v>OK</v>
      </c>
      <c r="C8" s="47" t="s">
        <v>34</v>
      </c>
    </row>
    <row r="10" customFormat="false" ht="15" hidden="false" customHeight="false" outlineLevel="0" collapsed="false">
      <c r="A10" s="48" t="s">
        <v>107</v>
      </c>
    </row>
  </sheetData>
  <conditionalFormatting sqref="B5:B8">
    <cfRule type="containsText" priority="2" operator="containsText" aboveAverage="0" equalAverage="0" bottom="0" percent="0" rank="0" text="Overdue" dxfId="8">
      <formula>NOT(ISERROR(SEARCH("Overdue",B5)))</formula>
    </cfRule>
    <cfRule type="containsText" priority="3" operator="containsText" aboveAverage="0" equalAverage="0" bottom="0" percent="0" rank="0" text="Review" dxfId="9">
      <formula>NOT(ISERROR(SEARCH("Review",B5)))</formula>
    </cfRule>
    <cfRule type="containsText" priority="4" operator="containsText" aboveAverage="0" equalAverage="0" bottom="0" percent="0" rank="0" text="OK" dxfId="10">
      <formula>NOT(ISERROR(SEARCH("OK",B5)))</formula>
    </cfRule>
    <cfRule type="containsText" priority="5" operator="containsText" aboveAverage="0" equalAverage="0" bottom="0" percent="0" rank="0" text="Complete" dxfId="10">
      <formula>NOT(ISERROR(SEARCH("Complete",B5)))</formula>
    </cfRule>
  </conditionalFormatting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2026-10-16T00:54:04Z</dcterms:created>
  <dc:creator>ArumSoft Learning</dc:creator>
  <dc:description/>
  <dc:language>en-US</dc:language>
  <cp:lastModifiedBy/>
  <dcterms:modified xsi:type="dcterms:W3CDTF">2026-10-15T20:54:10Z</dcterms:modified>
  <cp:revision>1</cp:revision>
  <dc:subject/>
  <dc:title>Personal Budget, Bills, and Debt Tracker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