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ducts" sheetId="2" state="visible" r:id="rId4"/>
    <sheet name="Stock Movements" sheetId="3" state="visible" r:id="rId5"/>
    <sheet name="Sales" sheetId="4" state="visible" r:id="rId6"/>
    <sheet name="Purchase Orders" sheetId="5" state="visible" r:id="rId7"/>
    <sheet name="Lists" sheetId="6" state="visible" r:id="rId8"/>
    <sheet name="Checks" sheetId="7" state="visible" r:id="rId9"/>
  </sheets>
  <definedNames>
    <definedName function="false" hidden="false" localSheetId="5" name="_xlnm.Print_Titles" vbProcedure="false">Lists!$4:$4</definedName>
    <definedName function="false" hidden="false" localSheetId="1" name="_xlnm.Print_Titles" vbProcedure="false">Products!$4:$4</definedName>
    <definedName function="false" hidden="false" localSheetId="4" name="_xlnm.Print_Titles" vbProcedure="false">'Purchase Orders'!$4:$4</definedName>
    <definedName function="false" hidden="false" localSheetId="3" name="_xlnm.Print_Titles" vbProcedure="false">Sales!$4:$4</definedName>
    <definedName function="false" hidden="false" localSheetId="2" name="_xlnm.Print_Titles" vbProcedure="false">'Stock Movements'!$4:$4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<sst xmlns="http://schemas.openxmlformats.org/spreadsheetml/2006/main" count="160" uniqueCount="110">
  <si>
    <t xml:space="preserve">Inventory, Purchase Order, and Sales Tracker</t>
  </si>
  <si>
    <t xml:space="preserve">Track stock on hand, low stock items, sales, purchase orders, and inventory value.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</si>
  <si>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</si>
  <si>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</si>
  <si>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</si>
  <si>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</si>
  <si>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</si>
  <si>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Report Month</t>
  </si>
  <si>
    <t xml:space="preserve">Change this date for monthly sales.</t>
  </si>
  <si>
    <t xml:space="preserve">Pale yellow: type your own data here.</t>
  </si>
  <si>
    <t xml:space="preserve">Inventory Value</t>
  </si>
  <si>
    <t xml:space="preserve">On hand quantity times unit cost.</t>
  </si>
  <si>
    <t xml:space="preserve">Green: formulas that update on their own. Don't type over them.</t>
  </si>
  <si>
    <t xml:space="preserve">Low Stock Items</t>
  </si>
  <si>
    <t xml:space="preserve">Items at or below reorder point.</t>
  </si>
  <si>
    <t xml:space="preserve">▾</t>
  </si>
  <si>
    <t xml:space="preserve">Dropdown arrow: pick from the list. Edit the choices on the Lists tab.</t>
  </si>
  <si>
    <t xml:space="preserve">Monthly Sales</t>
  </si>
  <si>
    <t xml:space="preserve">Sales revenue in selected month.</t>
  </si>
  <si>
    <t xml:space="preserve">!</t>
  </si>
  <si>
    <t xml:space="preserve">Checks tab: Review means something needs a look.</t>
  </si>
  <si>
    <t xml:space="preserve">Open PO Value</t>
  </si>
  <si>
    <t xml:space="preserve">Open purchase order value.</t>
  </si>
  <si>
    <t xml:space="preserve">→</t>
  </si>
  <si>
    <t xml:space="preserve">Step-by-step guide: arumsoft.com/resources</t>
  </si>
  <si>
    <t xml:space="preserve">Units On Hand</t>
  </si>
  <si>
    <t xml:space="preserve">Total inventory units.</t>
  </si>
  <si>
    <t xml:space="preserve">Checks needing review</t>
  </si>
  <si>
    <t xml:space="preserve">WORKBOOK NAVIGATION</t>
  </si>
  <si>
    <t xml:space="preserve">SALES ORDERS BY STATUS</t>
  </si>
  <si>
    <t xml:space="preserve">Sheet (click to open)</t>
  </si>
  <si>
    <t xml:space="preserve">What it's for</t>
  </si>
  <si>
    <t xml:space="preserve">Order status</t>
  </si>
  <si>
    <t xml:space="preserve">Orders</t>
  </si>
  <si>
    <t xml:space="preserve">Products</t>
  </si>
  <si>
    <t xml:space="preserve">Maintain SKU master and on-hand formulas.</t>
  </si>
  <si>
    <t xml:space="preserve">Open</t>
  </si>
  <si>
    <t xml:space="preserve">Stock Movements</t>
  </si>
  <si>
    <t xml:space="preserve">Log purchases, sales adjustments, and counts.</t>
  </si>
  <si>
    <t xml:space="preserve">Shipped</t>
  </si>
  <si>
    <t xml:space="preserve">Sales</t>
  </si>
  <si>
    <t xml:space="preserve">Track sales orders and revenue.</t>
  </si>
  <si>
    <t xml:space="preserve">Cancelled</t>
  </si>
  <si>
    <t xml:space="preserve">Purchase Orders</t>
  </si>
  <si>
    <t xml:space="preserve">Track open and received POs.</t>
  </si>
  <si>
    <t xml:space="preserve">Lists</t>
  </si>
  <si>
    <t xml:space="preserve">Edit dropdown values.</t>
  </si>
  <si>
    <t xml:space="preserve">Checks</t>
  </si>
  <si>
    <t xml:space="preserve">Review inventory flags.</t>
  </si>
  <si>
    <t xml:space="preserve">Maintain SKU details and calculated stock status.</t>
  </si>
  <si>
    <t xml:space="preserve">SKU</t>
  </si>
  <si>
    <t xml:space="preserve">Product</t>
  </si>
  <si>
    <t xml:space="preserve">Category</t>
  </si>
  <si>
    <t xml:space="preserve">Unit Cost</t>
  </si>
  <si>
    <t xml:space="preserve">Price</t>
  </si>
  <si>
    <t xml:space="preserve">Opening Stock</t>
  </si>
  <si>
    <t xml:space="preserve">Reorder Point</t>
  </si>
  <si>
    <t xml:space="preserve">On Hand</t>
  </si>
  <si>
    <t xml:space="preserve">Status</t>
  </si>
  <si>
    <t xml:space="preserve">SKU-100</t>
  </si>
  <si>
    <t xml:space="preserve">Notebook Set</t>
  </si>
  <si>
    <t xml:space="preserve">Stationery</t>
  </si>
  <si>
    <t xml:space="preserve">SKU-200</t>
  </si>
  <si>
    <t xml:space="preserve">Desk Lamp</t>
  </si>
  <si>
    <t xml:space="preserve">Office</t>
  </si>
  <si>
    <t xml:space="preserve">SKU-300</t>
  </si>
  <si>
    <t xml:space="preserve">Storage Bin</t>
  </si>
  <si>
    <t xml:space="preserve">Log purchases and inventory adjustments.</t>
  </si>
  <si>
    <t xml:space="preserve">Date</t>
  </si>
  <si>
    <t xml:space="preserve">Type</t>
  </si>
  <si>
    <t xml:space="preserve">Quantity</t>
  </si>
  <si>
    <t xml:space="preserve">Purchase</t>
  </si>
  <si>
    <t xml:space="preserve">Adjustment</t>
  </si>
  <si>
    <t xml:space="preserve">Cycle count adjustment</t>
  </si>
  <si>
    <t xml:space="preserve">Track orders, quantity, and revenue.</t>
  </si>
  <si>
    <t xml:space="preserve">Order #</t>
  </si>
  <si>
    <t xml:space="preserve">Customer</t>
  </si>
  <si>
    <t xml:space="preserve">Unit Price</t>
  </si>
  <si>
    <t xml:space="preserve">Revenue</t>
  </si>
  <si>
    <t xml:space="preserve">SO-1001</t>
  </si>
  <si>
    <t xml:space="preserve">Retail Customer</t>
  </si>
  <si>
    <t xml:space="preserve">SO-1002</t>
  </si>
  <si>
    <t xml:space="preserve">Office Co.</t>
  </si>
  <si>
    <t xml:space="preserve">SO-1003</t>
  </si>
  <si>
    <t xml:space="preserve">Track purchase orders and receiving status.</t>
  </si>
  <si>
    <t xml:space="preserve">PO #</t>
  </si>
  <si>
    <t xml:space="preserve">Supplier</t>
  </si>
  <si>
    <t xml:space="preserve">Total</t>
  </si>
  <si>
    <t xml:space="preserve">Order Date</t>
  </si>
  <si>
    <t xml:space="preserve">Expected Date</t>
  </si>
  <si>
    <t xml:space="preserve">PO-501</t>
  </si>
  <si>
    <t xml:space="preserve">Paper Supply Co.</t>
  </si>
  <si>
    <t xml:space="preserve">PO-502</t>
  </si>
  <si>
    <t xml:space="preserve">Office Wholesale</t>
  </si>
  <si>
    <t xml:space="preserve">Dropdown choices used across the workbook. Add, rename or remove items here and the dropdowns update.</t>
  </si>
  <si>
    <t xml:space="preserve">Movement Type</t>
  </si>
  <si>
    <t xml:space="preserve">Sales Status</t>
  </si>
  <si>
    <t xml:space="preserve">PO Status</t>
  </si>
  <si>
    <t xml:space="preserve">Product Category</t>
  </si>
  <si>
    <t xml:space="preserve">Received</t>
  </si>
  <si>
    <t xml:space="preserve">Quick review flags for inventory planning.</t>
  </si>
  <si>
    <t xml:space="preserve">Check</t>
  </si>
  <si>
    <t xml:space="preserve">Where to Fix</t>
  </si>
  <si>
    <t xml:space="preserve">No low stock items</t>
  </si>
  <si>
    <t xml:space="preserve">Products / Purchase Orders</t>
  </si>
  <si>
    <t xml:space="preserve">No negative on-hand quantities</t>
  </si>
  <si>
    <t xml:space="preserve">Products / Stock Movements</t>
  </si>
  <si>
    <t xml:space="preserve">Every sale has a SKU</t>
  </si>
  <si>
    <t xml:space="preserve">Open POs exist for reorder items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</si>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</sst>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\$#,##0;[RED]&quot;-$&quot;#,##0;\–"/>
    <numFmt numFmtId="167" formatCode="#,##0"/>
    <numFmt numFmtId="168" formatCode="General"/>
    <numFmt numFmtId="169" formatCode="0"/>
    <numFmt numFmtId="170" formatCode="\$#,##0.00;[RED]&quot;-$&quot;#,##0.00;\–"/>
    <numFmt numFmtId="171" formatCode="#,##0;\-#,##0;\–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4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20" fillId="5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6" borderId="7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23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23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3" fillId="5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6" borderId="7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6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3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b val="1"/>
        <color rgb="FF991B1B"/>
      </font>
      <fill>
        <patternFill>
          <bgColor rgb="FFFEE2E2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B8B8B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EE2E2"/>
      <rgbColor rgb="FFE5E7EB"/>
      <rgbColor rgb="FFFF99CC"/>
      <rgbColor rgb="FFCC99FF"/>
      <rgbColor rgb="FFF1D7B0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'Start Here'!G14</c:f>
              <c:strCache>
                <c:ptCount val="1"/>
                <c:pt idx="0">
                  <c:v>Orders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Here'!$E$15:$E$17</c:f>
              <c:strCache>
                <c:ptCount val="3"/>
                <c:pt idx="0">
                  <c:v>Open</c:v>
                </c:pt>
                <c:pt idx="1">
                  <c:v>Shipped</c:v>
                </c:pt>
                <c:pt idx="2">
                  <c:v>Cancelled</c:v>
                </c:pt>
              </c:strCache>
            </c:strRef>
          </c:cat>
          <c:val>
            <c:numRef>
              <c:f>'Start Here'!$G$15:$G$17</c:f>
              <c:numCache>
                <c:formatCode>0</c:formatCode>
                <c:ptCount val="3"/>
                <c:pt idx="0">
                  <c:v>1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</c:ser>
        <c:gapWidth val="60"/>
        <c:overlap val="0"/>
        <c:axId val="83520646"/>
        <c:axId val="56107079"/>
      </c:barChart>
      <c:catAx>
        <c:axId val="8352064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56107079"/>
        <c:crosses val="autoZero"/>
        <c:auto val="1"/>
        <c:lblAlgn val="ctr"/>
        <c:lblOffset val="100"/>
        <c:noMultiLvlLbl val="0"/>
      </c:catAx>
      <c:valAx>
        <c:axId val="56107079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8352064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18</xdr:row>
      <xdr:rowOff>0</xdr:rowOff>
    </xdr:from>
    <xdr:to>
      <xdr:col>9</xdr:col>
      <xdr:colOff>519840</xdr:colOff>
      <xdr:row>31</xdr:row>
      <xdr:rowOff>87840</xdr:rowOff>
    </xdr:to>
    <xdr:graphicFrame>
      <xdr:nvGraphicFramePr>
        <xdr:cNvPr id="0" name="Chart 1"/>
        <xdr:cNvGraphicFramePr/>
      </xdr:nvGraphicFramePr>
      <xdr:xfrm>
        <a:off x="6273000" y="522936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MovementsTable" displayName="MovementsTable" ref="A4:G104" headerRowCount="1" totalsRowCount="0" totalsRowShown="0">
  <autoFilter ref="A4:G104"/>
  <tableColumns count="7">
    <tableColumn id="1" name="Date"/>
    <tableColumn id="2" name="SKU"/>
    <tableColumn id="3" name="Type"/>
    <tableColumn id="4" name="Quantity"/>
    <tableColumn id="5" name="Unit Cost"/>
    <tableColumn id="6" name="Value"/>
    <tableColumn id="7" name="Notes"/>
  </tableColumns>
</table>
</file>

<file path=xl/tables/table2.xml><?xml version="1.0" encoding="utf-8"?>
<table xmlns="http://schemas.openxmlformats.org/spreadsheetml/2006/main" id="2" name="ProductsTable" displayName="ProductsTable" ref="A4:K54" headerRowCount="1" totalsRowCount="0" totalsRowShown="0">
  <autoFilter ref="A4:K54"/>
  <tableColumns count="11">
    <tableColumn id="1" name="SKU"/>
    <tableColumn id="2" name="Product"/>
    <tableColumn id="3" name="Category"/>
    <tableColumn id="4" name="Unit Cost"/>
    <tableColumn id="5" name="Price"/>
    <tableColumn id="6" name="Opening Stock"/>
    <tableColumn id="7" name="Reorder Point"/>
    <tableColumn id="8" name="On Hand"/>
    <tableColumn id="9" name="Inventory Value"/>
    <tableColumn id="10" name="Status"/>
    <tableColumn id="11" name="Notes"/>
  </tableColumns>
</table>
</file>

<file path=xl/tables/table3.xml><?xml version="1.0" encoding="utf-8"?>
<table xmlns="http://schemas.openxmlformats.org/spreadsheetml/2006/main" id="3" name="PurchaseOrdersTable" displayName="PurchaseOrdersTable" ref="A4:J54" headerRowCount="1" totalsRowCount="0" totalsRowShown="0">
  <autoFilter ref="A4:J54"/>
  <tableColumns count="10">
    <tableColumn id="1" name="PO #"/>
    <tableColumn id="2" name="Supplier"/>
    <tableColumn id="3" name="SKU"/>
    <tableColumn id="4" name="Quantity"/>
    <tableColumn id="5" name="Unit Cost"/>
    <tableColumn id="6" name="Total"/>
    <tableColumn id="7" name="Order Date"/>
    <tableColumn id="8" name="Expected Date"/>
    <tableColumn id="9" name="Status"/>
    <tableColumn id="10" name="Notes"/>
  </tableColumns>
</table>
</file>

<file path=xl/tables/table4.xml><?xml version="1.0" encoding="utf-8"?>
<table xmlns="http://schemas.openxmlformats.org/spreadsheetml/2006/main" id="4" name="SalesTable" displayName="SalesTable" ref="A4:I104" headerRowCount="1" totalsRowCount="0" totalsRowShown="0">
  <autoFilter ref="A4:I104"/>
  <tableColumns count="9">
    <tableColumn id="1" name="Date"/>
    <tableColumn id="2" name="Order #"/>
    <tableColumn id="3" name="SKU"/>
    <tableColumn id="4" name="Customer"/>
    <tableColumn id="5" name="Quantity"/>
    <tableColumn id="6" name="Unit Price"/>
    <tableColumn id="7" name="Revenue"/>
    <tableColumn id="8" name="Status"/>
    <tableColumn id="9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inventory-sales-tracker" TargetMode="External"/><Relationship Id="rId2" Type="http://schemas.openxmlformats.org/officeDocument/2006/relationships/hyperlink" Target="Inventory%20Purchase%20Order%20Sales%20Tracker.xlsx" TargetMode="External"/><Relationship Id="rId3" Type="http://schemas.openxmlformats.org/officeDocument/2006/relationships/hyperlink" Target="Inventory%20Purchase%20Order%20Sales%20Tracker.xlsx" TargetMode="External"/><Relationship Id="rId4" Type="http://schemas.openxmlformats.org/officeDocument/2006/relationships/hyperlink" Target="Inventory%20Purchase%20Order%20Sales%20Tracker.xlsx" TargetMode="External"/><Relationship Id="rId5" Type="http://schemas.openxmlformats.org/officeDocument/2006/relationships/hyperlink" Target="Inventory%20Purchase%20Order%20Sales%20Tracker.xlsx" TargetMode="External"/><Relationship Id="rId6" Type="http://schemas.openxmlformats.org/officeDocument/2006/relationships/hyperlink" Target="Inventory%20Purchase%20Order%20Sales%20Tracker.xlsx" TargetMode="External"/><Relationship Id="rId7" Type="http://schemas.openxmlformats.org/officeDocument/2006/relationships/hyperlink" Target="Inventory%20Purchase%20Order%20Sales%20Tracker.xlsx" TargetMode="External"/><Relationship Id="rId8" Type="http://schemas.openxmlformats.org/officeDocument/2006/relationships/hyperlink" Target="Inventory%20Purchase%20Order%20Sales%20Tracker.xlsx" TargetMode="External"/><Relationship Id="rId9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v>46296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13" t="n">
        <f aca="false">SUM(Products!$I$5:$I$54)</f>
        <v>1817</v>
      </c>
      <c r="C7" s="10" t="s">
        <v>11</v>
      </c>
      <c r="D7" s="2"/>
      <c r="E7" s="14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15" t="n">
        <f aca="false">COUNTIF(Products!$J$5:$J$54,"Reorder")</f>
        <v>0</v>
      </c>
      <c r="C8" s="10" t="s">
        <v>14</v>
      </c>
      <c r="D8" s="2"/>
      <c r="E8" s="16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13" t="n">
        <f aca="false">SUMIFS(Sales!$G$5:$G$104,Sales!$A$5:$A$104,"&gt;="&amp;$B$6,Sales!$A$5:$A$104,"&lt;"&amp;DATE(YEAR($B$6),MONTH($B$6)+1,1))</f>
        <v>431</v>
      </c>
      <c r="C9" s="10" t="s">
        <v>18</v>
      </c>
      <c r="D9" s="2"/>
      <c r="E9" s="17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3" t="n">
        <f aca="false">SUMIFS('Purchase Orders'!$F$5:$F$54,'Purchase Orders'!$I$5:$I$54,"Open")</f>
        <v>607.5</v>
      </c>
      <c r="C10" s="10" t="s">
        <v>22</v>
      </c>
      <c r="D10" s="2"/>
      <c r="E10" s="18" t="s">
        <v>23</v>
      </c>
      <c r="F10" s="19" t="s">
        <v>24</v>
      </c>
      <c r="G10" s="19"/>
      <c r="H10" s="19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5" t="n">
        <f aca="false">SUM(Products!$H$5:$H$54)</f>
        <v>250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0</v>
      </c>
      <c r="H11" s="22" t="str">
        <f aca="false">IF(G11=0,"All clear","Open the Checks tab")</f>
        <v>All clear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3" t="s">
        <v>32</v>
      </c>
      <c r="F14" s="23"/>
      <c r="G14" s="25" t="s">
        <v>33</v>
      </c>
      <c r="H14" s="24"/>
      <c r="I14" s="2"/>
      <c r="J14" s="2"/>
      <c r="K14" s="2"/>
      <c r="L14" s="2"/>
    </row>
    <row r="15" customFormat="false" ht="19.5" hidden="false" customHeight="true" outlineLevel="0" collapsed="false">
      <c r="A15" s="26" t="s">
        <v>34</v>
      </c>
      <c r="B15" s="27" t="s">
        <v>35</v>
      </c>
      <c r="C15" s="27"/>
      <c r="D15" s="2"/>
      <c r="E15" s="28" t="s">
        <v>36</v>
      </c>
      <c r="F15" s="28"/>
      <c r="G15" s="29" t="n">
        <f aca="false">COUNTIF(Sales!$H$5:$H$104,"Open")</f>
        <v>1</v>
      </c>
      <c r="H15" s="24"/>
      <c r="I15" s="2"/>
      <c r="J15" s="2"/>
      <c r="K15" s="2"/>
      <c r="L15" s="2"/>
    </row>
    <row r="16" customFormat="false" ht="19.5" hidden="false" customHeight="true" outlineLevel="0" collapsed="false">
      <c r="A16" s="26" t="s">
        <v>37</v>
      </c>
      <c r="B16" s="27" t="s">
        <v>38</v>
      </c>
      <c r="C16" s="27"/>
      <c r="D16" s="2"/>
      <c r="E16" s="28" t="s">
        <v>39</v>
      </c>
      <c r="F16" s="28"/>
      <c r="G16" s="29" t="n">
        <f aca="false">COUNTIF(Sales!$H$5:$H$104,"Shipped")</f>
        <v>2</v>
      </c>
      <c r="H16" s="24"/>
      <c r="I16" s="2"/>
      <c r="J16" s="2"/>
      <c r="K16" s="2"/>
      <c r="L16" s="2"/>
    </row>
    <row r="17" customFormat="false" ht="19.5" hidden="false" customHeight="true" outlineLevel="0" collapsed="false">
      <c r="A17" s="26" t="s">
        <v>40</v>
      </c>
      <c r="B17" s="27" t="s">
        <v>41</v>
      </c>
      <c r="C17" s="27"/>
      <c r="D17" s="2"/>
      <c r="E17" s="28" t="s">
        <v>42</v>
      </c>
      <c r="F17" s="28"/>
      <c r="G17" s="29" t="n">
        <f aca="false">COUNTIF(Sales!$H$5:$H$104,"Cancelled")</f>
        <v>0</v>
      </c>
      <c r="H17" s="24"/>
      <c r="I17" s="2"/>
      <c r="J17" s="2"/>
      <c r="K17" s="2"/>
      <c r="L17" s="2"/>
    </row>
    <row r="18" customFormat="false" ht="21.75" hidden="false" customHeight="true" outlineLevel="0" collapsed="false">
      <c r="A18" s="26" t="s">
        <v>43</v>
      </c>
      <c r="B18" s="27" t="s">
        <v>44</v>
      </c>
      <c r="C18" s="27"/>
      <c r="D18" s="2"/>
      <c r="E18" s="2"/>
      <c r="F18" s="2"/>
      <c r="G18" s="2"/>
      <c r="H18" s="2"/>
      <c r="I18" s="2"/>
      <c r="J18" s="2"/>
      <c r="K18" s="2"/>
      <c r="L18" s="2"/>
    </row>
    <row r="19" customFormat="false" ht="21.75" hidden="false" customHeight="true" outlineLevel="0" collapsed="false">
      <c r="A19" s="26" t="s">
        <v>45</v>
      </c>
      <c r="B19" s="27" t="s">
        <v>46</v>
      </c>
      <c r="C19" s="27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21.75" hidden="false" customHeight="true" outlineLevel="0" collapsed="false">
      <c r="A20" s="26" t="s">
        <v>47</v>
      </c>
      <c r="B20" s="27" t="s">
        <v>48</v>
      </c>
      <c r="C20" s="27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7">
    <mergeCell ref="A1:H1"/>
    <mergeCell ref="A2:H2"/>
    <mergeCell ref="F6:H6"/>
    <mergeCell ref="F7:H7"/>
    <mergeCell ref="F8:H8"/>
    <mergeCell ref="F9:H9"/>
    <mergeCell ref="F10:H10"/>
    <mergeCell ref="E14:F14"/>
    <mergeCell ref="B15:C15"/>
    <mergeCell ref="E15:F15"/>
    <mergeCell ref="B16:C16"/>
    <mergeCell ref="E16:F16"/>
    <mergeCell ref="B17:C17"/>
    <mergeCell ref="E17:F17"/>
    <mergeCell ref="B18:C18"/>
    <mergeCell ref="B19:C19"/>
    <mergeCell ref="B20:C20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Products'!A1" display="Products"/>
    <hyperlink ref="A16" r:id="rId4" location="'Stock%20Movements'!A1" display="Stock Movements"/>
    <hyperlink ref="A17" r:id="rId5" location="'Sales'!A1" display="Sales"/>
    <hyperlink ref="A18" r:id="rId6" location="'Purchase%20Orders'!A1" display="Purchase Orders"/>
    <hyperlink ref="A19" r:id="rId7" location="'Lists'!A1" display="Lists"/>
    <hyperlink ref="A20" r:id="rId8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7" min="6" style="0" width="17"/>
    <col collapsed="false" customWidth="true" hidden="false" outlineLevel="0" max="8" min="8" style="0" width="14"/>
    <col collapsed="false" customWidth="true" hidden="false" outlineLevel="0" max="9" min="9" style="0" width="19"/>
    <col collapsed="false" customWidth="true" hidden="false" outlineLevel="0" max="10" min="10" style="0" width="14"/>
    <col collapsed="false" customWidth="true" hidden="false" outlineLevel="0" max="11" min="11" style="0" width="26"/>
  </cols>
  <sheetData>
    <row r="1" customFormat="false" ht="33.75" hidden="false" customHeight="true" outlineLevel="0" collapsed="false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customFormat="false" ht="21.75" hidden="false" customHeight="true" outlineLevel="0" collapsed="false">
      <c r="A2" s="32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50</v>
      </c>
      <c r="B4" s="34" t="s">
        <v>51</v>
      </c>
      <c r="C4" s="34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35" t="s">
        <v>57</v>
      </c>
      <c r="I4" s="35" t="s">
        <v>10</v>
      </c>
      <c r="J4" s="34" t="s">
        <v>58</v>
      </c>
      <c r="K4" s="34" t="s">
        <v>6</v>
      </c>
    </row>
    <row r="5" customFormat="false" ht="18.75" hidden="false" customHeight="true" outlineLevel="0" collapsed="false">
      <c r="A5" s="36" t="s">
        <v>59</v>
      </c>
      <c r="B5" s="36" t="s">
        <v>60</v>
      </c>
      <c r="C5" s="36" t="s">
        <v>61</v>
      </c>
      <c r="D5" s="37" t="n">
        <v>4.5</v>
      </c>
      <c r="E5" s="37" t="n">
        <v>12</v>
      </c>
      <c r="F5" s="38" t="n">
        <v>120</v>
      </c>
      <c r="G5" s="38" t="n">
        <v>40</v>
      </c>
      <c r="H5" s="39" t="n">
        <f aca="false">IF(A5="","",F5+SUMIFS('Stock Movements'!$D$5:$D$104,'Stock Movements'!$B$5:$B$104,A5,'Stock Movements'!$C$5:$C$104,"Purchase")+SUMIFS('Stock Movements'!$D$5:$D$104,'Stock Movements'!$B$5:$B$104,A5,'Stock Movements'!$C$5:$C$104,"Adjustment")-SUMIFS(Sales!$E$5:$E$104,Sales!$C$5:$C$104,A5,Sales!$H$5:$H$104,"&lt;&gt;Cancelled"))</f>
        <v>158</v>
      </c>
      <c r="I5" s="40" t="n">
        <f aca="false">IF(A5="","",H5*D5)</f>
        <v>711</v>
      </c>
      <c r="J5" s="41" t="str">
        <f aca="false">IF(A5="","",IF(H5&lt;=G5,"Reorder","OK"))</f>
        <v>OK</v>
      </c>
      <c r="K5" s="42"/>
    </row>
    <row r="6" customFormat="false" ht="18.75" hidden="false" customHeight="true" outlineLevel="0" collapsed="false">
      <c r="A6" s="36" t="s">
        <v>62</v>
      </c>
      <c r="B6" s="36" t="s">
        <v>63</v>
      </c>
      <c r="C6" s="36" t="s">
        <v>64</v>
      </c>
      <c r="D6" s="37" t="n">
        <v>18</v>
      </c>
      <c r="E6" s="37" t="n">
        <v>45</v>
      </c>
      <c r="F6" s="38" t="n">
        <v>35</v>
      </c>
      <c r="G6" s="38" t="n">
        <v>12</v>
      </c>
      <c r="H6" s="39" t="n">
        <f aca="false">IF(A6="","",F6+SUMIFS('Stock Movements'!$D$5:$D$104,'Stock Movements'!$B$5:$B$104,A6,'Stock Movements'!$C$5:$C$104,"Purchase")+SUMIFS('Stock Movements'!$D$5:$D$104,'Stock Movements'!$B$5:$B$104,A6,'Stock Movements'!$C$5:$C$104,"Adjustment")-SUMIFS(Sales!$E$5:$E$104,Sales!$C$5:$C$104,A6,Sales!$H$5:$H$104,"&lt;&gt;Cancelled"))</f>
        <v>42</v>
      </c>
      <c r="I6" s="40" t="n">
        <f aca="false">IF(A6="","",H6*D6)</f>
        <v>756</v>
      </c>
      <c r="J6" s="41" t="str">
        <f aca="false">IF(A6="","",IF(H6&lt;=G6,"Reorder","OK"))</f>
        <v>OK</v>
      </c>
      <c r="K6" s="42"/>
    </row>
    <row r="7" customFormat="false" ht="18.75" hidden="false" customHeight="true" outlineLevel="0" collapsed="false">
      <c r="A7" s="36" t="s">
        <v>65</v>
      </c>
      <c r="B7" s="36" t="s">
        <v>66</v>
      </c>
      <c r="C7" s="36" t="s">
        <v>64</v>
      </c>
      <c r="D7" s="37" t="n">
        <v>7</v>
      </c>
      <c r="E7" s="37" t="n">
        <v>19</v>
      </c>
      <c r="F7" s="38" t="n">
        <v>60</v>
      </c>
      <c r="G7" s="38" t="n">
        <v>20</v>
      </c>
      <c r="H7" s="39" t="n">
        <f aca="false">IF(A7="","",F7+SUMIFS('Stock Movements'!$D$5:$D$104,'Stock Movements'!$B$5:$B$104,A7,'Stock Movements'!$C$5:$C$104,"Purchase")+SUMIFS('Stock Movements'!$D$5:$D$104,'Stock Movements'!$B$5:$B$104,A7,'Stock Movements'!$C$5:$C$104,"Adjustment")-SUMIFS(Sales!$E$5:$E$104,Sales!$C$5:$C$104,A7,Sales!$H$5:$H$104,"&lt;&gt;Cancelled"))</f>
        <v>50</v>
      </c>
      <c r="I7" s="40" t="n">
        <f aca="false">IF(A7="","",H7*D7)</f>
        <v>350</v>
      </c>
      <c r="J7" s="41" t="str">
        <f aca="false">IF(A7="","",IF(H7&lt;=G7,"Reorder","OK"))</f>
        <v>OK</v>
      </c>
      <c r="K7" s="42"/>
    </row>
    <row r="8" customFormat="false" ht="18.75" hidden="false" customHeight="true" outlineLevel="0" collapsed="false">
      <c r="A8" s="36"/>
      <c r="B8" s="36"/>
      <c r="C8" s="36"/>
      <c r="D8" s="37"/>
      <c r="E8" s="37"/>
      <c r="F8" s="38"/>
      <c r="G8" s="38"/>
      <c r="H8" s="39" t="str">
        <f aca="false">IF(A8="","",F8+SUMIFS('Stock Movements'!$D$5:$D$104,'Stock Movements'!$B$5:$B$104,A8,'Stock Movements'!$C$5:$C$104,"Purchase")+SUMIFS('Stock Movements'!$D$5:$D$104,'Stock Movements'!$B$5:$B$104,A8,'Stock Movements'!$C$5:$C$104,"Adjustment")-SUMIFS(Sales!$E$5:$E$104,Sales!$C$5:$C$104,A8,Sales!$H$5:$H$104,"&lt;&gt;Cancelled"))</f>
        <v/>
      </c>
      <c r="I8" s="40" t="str">
        <f aca="false">IF(A8="","",H8*D8)</f>
        <v/>
      </c>
      <c r="J8" s="41" t="str">
        <f aca="false">IF(A8="","",IF(H8&lt;=G8,"Reorder","OK"))</f>
        <v/>
      </c>
      <c r="K8" s="42"/>
    </row>
    <row r="9" customFormat="false" ht="18.75" hidden="false" customHeight="true" outlineLevel="0" collapsed="false">
      <c r="A9" s="36"/>
      <c r="B9" s="36"/>
      <c r="C9" s="36"/>
      <c r="D9" s="37"/>
      <c r="E9" s="37"/>
      <c r="F9" s="38"/>
      <c r="G9" s="38"/>
      <c r="H9" s="39" t="str">
        <f aca="false">IF(A9="","",F9+SUMIFS('Stock Movements'!$D$5:$D$104,'Stock Movements'!$B$5:$B$104,A9,'Stock Movements'!$C$5:$C$104,"Purchase")+SUMIFS('Stock Movements'!$D$5:$D$104,'Stock Movements'!$B$5:$B$104,A9,'Stock Movements'!$C$5:$C$104,"Adjustment")-SUMIFS(Sales!$E$5:$E$104,Sales!$C$5:$C$104,A9,Sales!$H$5:$H$104,"&lt;&gt;Cancelled"))</f>
        <v/>
      </c>
      <c r="I9" s="40" t="str">
        <f aca="false">IF(A9="","",H9*D9)</f>
        <v/>
      </c>
      <c r="J9" s="41" t="str">
        <f aca="false">IF(A9="","",IF(H9&lt;=G9,"Reorder","OK"))</f>
        <v/>
      </c>
      <c r="K9" s="42"/>
    </row>
    <row r="10" customFormat="false" ht="18.75" hidden="false" customHeight="true" outlineLevel="0" collapsed="false">
      <c r="A10" s="36"/>
      <c r="B10" s="36"/>
      <c r="C10" s="36"/>
      <c r="D10" s="37"/>
      <c r="E10" s="37"/>
      <c r="F10" s="38"/>
      <c r="G10" s="38"/>
      <c r="H10" s="39" t="str">
        <f aca="false">IF(A10="","",F10+SUMIFS('Stock Movements'!$D$5:$D$104,'Stock Movements'!$B$5:$B$104,A10,'Stock Movements'!$C$5:$C$104,"Purchase")+SUMIFS('Stock Movements'!$D$5:$D$104,'Stock Movements'!$B$5:$B$104,A10,'Stock Movements'!$C$5:$C$104,"Adjustment")-SUMIFS(Sales!$E$5:$E$104,Sales!$C$5:$C$104,A10,Sales!$H$5:$H$104,"&lt;&gt;Cancelled"))</f>
        <v/>
      </c>
      <c r="I10" s="40" t="str">
        <f aca="false">IF(A10="","",H10*D10)</f>
        <v/>
      </c>
      <c r="J10" s="41" t="str">
        <f aca="false">IF(A10="","",IF(H10&lt;=G10,"Reorder","OK"))</f>
        <v/>
      </c>
      <c r="K10" s="42"/>
    </row>
    <row r="11" customFormat="false" ht="18.75" hidden="false" customHeight="true" outlineLevel="0" collapsed="false">
      <c r="A11" s="36"/>
      <c r="B11" s="36"/>
      <c r="C11" s="36"/>
      <c r="D11" s="37"/>
      <c r="E11" s="37"/>
      <c r="F11" s="38"/>
      <c r="G11" s="38"/>
      <c r="H11" s="39" t="str">
        <f aca="false">IF(A11="","",F11+SUMIFS('Stock Movements'!$D$5:$D$104,'Stock Movements'!$B$5:$B$104,A11,'Stock Movements'!$C$5:$C$104,"Purchase")+SUMIFS('Stock Movements'!$D$5:$D$104,'Stock Movements'!$B$5:$B$104,A11,'Stock Movements'!$C$5:$C$104,"Adjustment")-SUMIFS(Sales!$E$5:$E$104,Sales!$C$5:$C$104,A11,Sales!$H$5:$H$104,"&lt;&gt;Cancelled"))</f>
        <v/>
      </c>
      <c r="I11" s="40" t="str">
        <f aca="false">IF(A11="","",H11*D11)</f>
        <v/>
      </c>
      <c r="J11" s="41" t="str">
        <f aca="false">IF(A11="","",IF(H11&lt;=G11,"Reorder","OK"))</f>
        <v/>
      </c>
      <c r="K11" s="42"/>
    </row>
    <row r="12" customFormat="false" ht="18.75" hidden="false" customHeight="true" outlineLevel="0" collapsed="false">
      <c r="A12" s="36"/>
      <c r="B12" s="36"/>
      <c r="C12" s="36"/>
      <c r="D12" s="37"/>
      <c r="E12" s="37"/>
      <c r="F12" s="38"/>
      <c r="G12" s="38"/>
      <c r="H12" s="39" t="str">
        <f aca="false">IF(A12="","",F12+SUMIFS('Stock Movements'!$D$5:$D$104,'Stock Movements'!$B$5:$B$104,A12,'Stock Movements'!$C$5:$C$104,"Purchase")+SUMIFS('Stock Movements'!$D$5:$D$104,'Stock Movements'!$B$5:$B$104,A12,'Stock Movements'!$C$5:$C$104,"Adjustment")-SUMIFS(Sales!$E$5:$E$104,Sales!$C$5:$C$104,A12,Sales!$H$5:$H$104,"&lt;&gt;Cancelled"))</f>
        <v/>
      </c>
      <c r="I12" s="40" t="str">
        <f aca="false">IF(A12="","",H12*D12)</f>
        <v/>
      </c>
      <c r="J12" s="41" t="str">
        <f aca="false">IF(A12="","",IF(H12&lt;=G12,"Reorder","OK"))</f>
        <v/>
      </c>
      <c r="K12" s="42"/>
    </row>
    <row r="13" customFormat="false" ht="18.75" hidden="false" customHeight="true" outlineLevel="0" collapsed="false">
      <c r="A13" s="36"/>
      <c r="B13" s="36"/>
      <c r="C13" s="36"/>
      <c r="D13" s="37"/>
      <c r="E13" s="37"/>
      <c r="F13" s="38"/>
      <c r="G13" s="38"/>
      <c r="H13" s="39" t="str">
        <f aca="false">IF(A13="","",F13+SUMIFS('Stock Movements'!$D$5:$D$104,'Stock Movements'!$B$5:$B$104,A13,'Stock Movements'!$C$5:$C$104,"Purchase")+SUMIFS('Stock Movements'!$D$5:$D$104,'Stock Movements'!$B$5:$B$104,A13,'Stock Movements'!$C$5:$C$104,"Adjustment")-SUMIFS(Sales!$E$5:$E$104,Sales!$C$5:$C$104,A13,Sales!$H$5:$H$104,"&lt;&gt;Cancelled"))</f>
        <v/>
      </c>
      <c r="I13" s="40" t="str">
        <f aca="false">IF(A13="","",H13*D13)</f>
        <v/>
      </c>
      <c r="J13" s="41" t="str">
        <f aca="false">IF(A13="","",IF(H13&lt;=G13,"Reorder","OK"))</f>
        <v/>
      </c>
      <c r="K13" s="42"/>
    </row>
    <row r="14" customFormat="false" ht="18.75" hidden="false" customHeight="true" outlineLevel="0" collapsed="false">
      <c r="A14" s="36"/>
      <c r="B14" s="36"/>
      <c r="C14" s="36"/>
      <c r="D14" s="37"/>
      <c r="E14" s="37"/>
      <c r="F14" s="38"/>
      <c r="G14" s="38"/>
      <c r="H14" s="39" t="str">
        <f aca="false">IF(A14="","",F14+SUMIFS('Stock Movements'!$D$5:$D$104,'Stock Movements'!$B$5:$B$104,A14,'Stock Movements'!$C$5:$C$104,"Purchase")+SUMIFS('Stock Movements'!$D$5:$D$104,'Stock Movements'!$B$5:$B$104,A14,'Stock Movements'!$C$5:$C$104,"Adjustment")-SUMIFS(Sales!$E$5:$E$104,Sales!$C$5:$C$104,A14,Sales!$H$5:$H$104,"&lt;&gt;Cancelled"))</f>
        <v/>
      </c>
      <c r="I14" s="40" t="str">
        <f aca="false">IF(A14="","",H14*D14)</f>
        <v/>
      </c>
      <c r="J14" s="41" t="str">
        <f aca="false">IF(A14="","",IF(H14&lt;=G14,"Reorder","OK"))</f>
        <v/>
      </c>
      <c r="K14" s="42"/>
    </row>
    <row r="15" customFormat="false" ht="18.75" hidden="false" customHeight="true" outlineLevel="0" collapsed="false">
      <c r="A15" s="36"/>
      <c r="B15" s="36"/>
      <c r="C15" s="36"/>
      <c r="D15" s="37"/>
      <c r="E15" s="37"/>
      <c r="F15" s="38"/>
      <c r="G15" s="38"/>
      <c r="H15" s="39" t="str">
        <f aca="false">IF(A15="","",F15+SUMIFS('Stock Movements'!$D$5:$D$104,'Stock Movements'!$B$5:$B$104,A15,'Stock Movements'!$C$5:$C$104,"Purchase")+SUMIFS('Stock Movements'!$D$5:$D$104,'Stock Movements'!$B$5:$B$104,A15,'Stock Movements'!$C$5:$C$104,"Adjustment")-SUMIFS(Sales!$E$5:$E$104,Sales!$C$5:$C$104,A15,Sales!$H$5:$H$104,"&lt;&gt;Cancelled"))</f>
        <v/>
      </c>
      <c r="I15" s="40" t="str">
        <f aca="false">IF(A15="","",H15*D15)</f>
        <v/>
      </c>
      <c r="J15" s="41" t="str">
        <f aca="false">IF(A15="","",IF(H15&lt;=G15,"Reorder","OK"))</f>
        <v/>
      </c>
      <c r="K15" s="42"/>
    </row>
    <row r="16" customFormat="false" ht="18.75" hidden="false" customHeight="true" outlineLevel="0" collapsed="false">
      <c r="A16" s="36"/>
      <c r="B16" s="36"/>
      <c r="C16" s="36"/>
      <c r="D16" s="37"/>
      <c r="E16" s="37"/>
      <c r="F16" s="38"/>
      <c r="G16" s="38"/>
      <c r="H16" s="39" t="str">
        <f aca="false">IF(A16="","",F16+SUMIFS('Stock Movements'!$D$5:$D$104,'Stock Movements'!$B$5:$B$104,A16,'Stock Movements'!$C$5:$C$104,"Purchase")+SUMIFS('Stock Movements'!$D$5:$D$104,'Stock Movements'!$B$5:$B$104,A16,'Stock Movements'!$C$5:$C$104,"Adjustment")-SUMIFS(Sales!$E$5:$E$104,Sales!$C$5:$C$104,A16,Sales!$H$5:$H$104,"&lt;&gt;Cancelled"))</f>
        <v/>
      </c>
      <c r="I16" s="40" t="str">
        <f aca="false">IF(A16="","",H16*D16)</f>
        <v/>
      </c>
      <c r="J16" s="41" t="str">
        <f aca="false">IF(A16="","",IF(H16&lt;=G16,"Reorder","OK"))</f>
        <v/>
      </c>
      <c r="K16" s="42"/>
    </row>
    <row r="17" customFormat="false" ht="18.75" hidden="false" customHeight="true" outlineLevel="0" collapsed="false">
      <c r="A17" s="36"/>
      <c r="B17" s="36"/>
      <c r="C17" s="36"/>
      <c r="D17" s="37"/>
      <c r="E17" s="37"/>
      <c r="F17" s="38"/>
      <c r="G17" s="38"/>
      <c r="H17" s="39" t="str">
        <f aca="false">IF(A17="","",F17+SUMIFS('Stock Movements'!$D$5:$D$104,'Stock Movements'!$B$5:$B$104,A17,'Stock Movements'!$C$5:$C$104,"Purchase")+SUMIFS('Stock Movements'!$D$5:$D$104,'Stock Movements'!$B$5:$B$104,A17,'Stock Movements'!$C$5:$C$104,"Adjustment")-SUMIFS(Sales!$E$5:$E$104,Sales!$C$5:$C$104,A17,Sales!$H$5:$H$104,"&lt;&gt;Cancelled"))</f>
        <v/>
      </c>
      <c r="I17" s="40" t="str">
        <f aca="false">IF(A17="","",H17*D17)</f>
        <v/>
      </c>
      <c r="J17" s="41" t="str">
        <f aca="false">IF(A17="","",IF(H17&lt;=G17,"Reorder","OK"))</f>
        <v/>
      </c>
      <c r="K17" s="42"/>
    </row>
    <row r="18" customFormat="false" ht="18.75" hidden="false" customHeight="true" outlineLevel="0" collapsed="false">
      <c r="A18" s="36"/>
      <c r="B18" s="36"/>
      <c r="C18" s="36"/>
      <c r="D18" s="37"/>
      <c r="E18" s="37"/>
      <c r="F18" s="38"/>
      <c r="G18" s="38"/>
      <c r="H18" s="39" t="str">
        <f aca="false">IF(A18="","",F18+SUMIFS('Stock Movements'!$D$5:$D$104,'Stock Movements'!$B$5:$B$104,A18,'Stock Movements'!$C$5:$C$104,"Purchase")+SUMIFS('Stock Movements'!$D$5:$D$104,'Stock Movements'!$B$5:$B$104,A18,'Stock Movements'!$C$5:$C$104,"Adjustment")-SUMIFS(Sales!$E$5:$E$104,Sales!$C$5:$C$104,A18,Sales!$H$5:$H$104,"&lt;&gt;Cancelled"))</f>
        <v/>
      </c>
      <c r="I18" s="40" t="str">
        <f aca="false">IF(A18="","",H18*D18)</f>
        <v/>
      </c>
      <c r="J18" s="41" t="str">
        <f aca="false">IF(A18="","",IF(H18&lt;=G18,"Reorder","OK"))</f>
        <v/>
      </c>
      <c r="K18" s="42"/>
    </row>
    <row r="19" customFormat="false" ht="18.75" hidden="false" customHeight="true" outlineLevel="0" collapsed="false">
      <c r="A19" s="36"/>
      <c r="B19" s="36"/>
      <c r="C19" s="36"/>
      <c r="D19" s="37"/>
      <c r="E19" s="37"/>
      <c r="F19" s="38"/>
      <c r="G19" s="38"/>
      <c r="H19" s="39" t="str">
        <f aca="false">IF(A19="","",F19+SUMIFS('Stock Movements'!$D$5:$D$104,'Stock Movements'!$B$5:$B$104,A19,'Stock Movements'!$C$5:$C$104,"Purchase")+SUMIFS('Stock Movements'!$D$5:$D$104,'Stock Movements'!$B$5:$B$104,A19,'Stock Movements'!$C$5:$C$104,"Adjustment")-SUMIFS(Sales!$E$5:$E$104,Sales!$C$5:$C$104,A19,Sales!$H$5:$H$104,"&lt;&gt;Cancelled"))</f>
        <v/>
      </c>
      <c r="I19" s="40" t="str">
        <f aca="false">IF(A19="","",H19*D19)</f>
        <v/>
      </c>
      <c r="J19" s="41" t="str">
        <f aca="false">IF(A19="","",IF(H19&lt;=G19,"Reorder","OK"))</f>
        <v/>
      </c>
      <c r="K19" s="42"/>
    </row>
    <row r="20" customFormat="false" ht="18.75" hidden="false" customHeight="true" outlineLevel="0" collapsed="false">
      <c r="A20" s="36"/>
      <c r="B20" s="36"/>
      <c r="C20" s="36"/>
      <c r="D20" s="37"/>
      <c r="E20" s="37"/>
      <c r="F20" s="38"/>
      <c r="G20" s="38"/>
      <c r="H20" s="39" t="str">
        <f aca="false">IF(A20="","",F20+SUMIFS('Stock Movements'!$D$5:$D$104,'Stock Movements'!$B$5:$B$104,A20,'Stock Movements'!$C$5:$C$104,"Purchase")+SUMIFS('Stock Movements'!$D$5:$D$104,'Stock Movements'!$B$5:$B$104,A20,'Stock Movements'!$C$5:$C$104,"Adjustment")-SUMIFS(Sales!$E$5:$E$104,Sales!$C$5:$C$104,A20,Sales!$H$5:$H$104,"&lt;&gt;Cancelled"))</f>
        <v/>
      </c>
      <c r="I20" s="40" t="str">
        <f aca="false">IF(A20="","",H20*D20)</f>
        <v/>
      </c>
      <c r="J20" s="41" t="str">
        <f aca="false">IF(A20="","",IF(H20&lt;=G20,"Reorder","OK"))</f>
        <v/>
      </c>
      <c r="K20" s="42"/>
    </row>
    <row r="21" customFormat="false" ht="18.75" hidden="false" customHeight="true" outlineLevel="0" collapsed="false">
      <c r="A21" s="36"/>
      <c r="B21" s="36"/>
      <c r="C21" s="36"/>
      <c r="D21" s="37"/>
      <c r="E21" s="37"/>
      <c r="F21" s="38"/>
      <c r="G21" s="38"/>
      <c r="H21" s="39" t="str">
        <f aca="false">IF(A21="","",F21+SUMIFS('Stock Movements'!$D$5:$D$104,'Stock Movements'!$B$5:$B$104,A21,'Stock Movements'!$C$5:$C$104,"Purchase")+SUMIFS('Stock Movements'!$D$5:$D$104,'Stock Movements'!$B$5:$B$104,A21,'Stock Movements'!$C$5:$C$104,"Adjustment")-SUMIFS(Sales!$E$5:$E$104,Sales!$C$5:$C$104,A21,Sales!$H$5:$H$104,"&lt;&gt;Cancelled"))</f>
        <v/>
      </c>
      <c r="I21" s="40" t="str">
        <f aca="false">IF(A21="","",H21*D21)</f>
        <v/>
      </c>
      <c r="J21" s="41" t="str">
        <f aca="false">IF(A21="","",IF(H21&lt;=G21,"Reorder","OK"))</f>
        <v/>
      </c>
      <c r="K21" s="42"/>
    </row>
    <row r="22" customFormat="false" ht="18.75" hidden="false" customHeight="true" outlineLevel="0" collapsed="false">
      <c r="A22" s="36"/>
      <c r="B22" s="36"/>
      <c r="C22" s="36"/>
      <c r="D22" s="37"/>
      <c r="E22" s="37"/>
      <c r="F22" s="38"/>
      <c r="G22" s="38"/>
      <c r="H22" s="39" t="str">
        <f aca="false">IF(A22="","",F22+SUMIFS('Stock Movements'!$D$5:$D$104,'Stock Movements'!$B$5:$B$104,A22,'Stock Movements'!$C$5:$C$104,"Purchase")+SUMIFS('Stock Movements'!$D$5:$D$104,'Stock Movements'!$B$5:$B$104,A22,'Stock Movements'!$C$5:$C$104,"Adjustment")-SUMIFS(Sales!$E$5:$E$104,Sales!$C$5:$C$104,A22,Sales!$H$5:$H$104,"&lt;&gt;Cancelled"))</f>
        <v/>
      </c>
      <c r="I22" s="40" t="str">
        <f aca="false">IF(A22="","",H22*D22)</f>
        <v/>
      </c>
      <c r="J22" s="41" t="str">
        <f aca="false">IF(A22="","",IF(H22&lt;=G22,"Reorder","OK"))</f>
        <v/>
      </c>
      <c r="K22" s="42"/>
    </row>
    <row r="23" customFormat="false" ht="18.75" hidden="false" customHeight="true" outlineLevel="0" collapsed="false">
      <c r="A23" s="36"/>
      <c r="B23" s="36"/>
      <c r="C23" s="36"/>
      <c r="D23" s="37"/>
      <c r="E23" s="37"/>
      <c r="F23" s="38"/>
      <c r="G23" s="38"/>
      <c r="H23" s="39" t="str">
        <f aca="false">IF(A23="","",F23+SUMIFS('Stock Movements'!$D$5:$D$104,'Stock Movements'!$B$5:$B$104,A23,'Stock Movements'!$C$5:$C$104,"Purchase")+SUMIFS('Stock Movements'!$D$5:$D$104,'Stock Movements'!$B$5:$B$104,A23,'Stock Movements'!$C$5:$C$104,"Adjustment")-SUMIFS(Sales!$E$5:$E$104,Sales!$C$5:$C$104,A23,Sales!$H$5:$H$104,"&lt;&gt;Cancelled"))</f>
        <v/>
      </c>
      <c r="I23" s="40" t="str">
        <f aca="false">IF(A23="","",H23*D23)</f>
        <v/>
      </c>
      <c r="J23" s="41" t="str">
        <f aca="false">IF(A23="","",IF(H23&lt;=G23,"Reorder","OK"))</f>
        <v/>
      </c>
      <c r="K23" s="42"/>
    </row>
    <row r="24" customFormat="false" ht="18.75" hidden="false" customHeight="true" outlineLevel="0" collapsed="false">
      <c r="A24" s="36"/>
      <c r="B24" s="36"/>
      <c r="C24" s="36"/>
      <c r="D24" s="37"/>
      <c r="E24" s="37"/>
      <c r="F24" s="38"/>
      <c r="G24" s="38"/>
      <c r="H24" s="39" t="str">
        <f aca="false">IF(A24="","",F24+SUMIFS('Stock Movements'!$D$5:$D$104,'Stock Movements'!$B$5:$B$104,A24,'Stock Movements'!$C$5:$C$104,"Purchase")+SUMIFS('Stock Movements'!$D$5:$D$104,'Stock Movements'!$B$5:$B$104,A24,'Stock Movements'!$C$5:$C$104,"Adjustment")-SUMIFS(Sales!$E$5:$E$104,Sales!$C$5:$C$104,A24,Sales!$H$5:$H$104,"&lt;&gt;Cancelled"))</f>
        <v/>
      </c>
      <c r="I24" s="40" t="str">
        <f aca="false">IF(A24="","",H24*D24)</f>
        <v/>
      </c>
      <c r="J24" s="41" t="str">
        <f aca="false">IF(A24="","",IF(H24&lt;=G24,"Reorder","OK"))</f>
        <v/>
      </c>
      <c r="K24" s="42"/>
    </row>
    <row r="25" customFormat="false" ht="18.75" hidden="false" customHeight="true" outlineLevel="0" collapsed="false">
      <c r="A25" s="36"/>
      <c r="B25" s="36"/>
      <c r="C25" s="36"/>
      <c r="D25" s="37"/>
      <c r="E25" s="37"/>
      <c r="F25" s="38"/>
      <c r="G25" s="38"/>
      <c r="H25" s="39" t="str">
        <f aca="false">IF(A25="","",F25+SUMIFS('Stock Movements'!$D$5:$D$104,'Stock Movements'!$B$5:$B$104,A25,'Stock Movements'!$C$5:$C$104,"Purchase")+SUMIFS('Stock Movements'!$D$5:$D$104,'Stock Movements'!$B$5:$B$104,A25,'Stock Movements'!$C$5:$C$104,"Adjustment")-SUMIFS(Sales!$E$5:$E$104,Sales!$C$5:$C$104,A25,Sales!$H$5:$H$104,"&lt;&gt;Cancelled"))</f>
        <v/>
      </c>
      <c r="I25" s="40" t="str">
        <f aca="false">IF(A25="","",H25*D25)</f>
        <v/>
      </c>
      <c r="J25" s="41" t="str">
        <f aca="false">IF(A25="","",IF(H25&lt;=G25,"Reorder","OK"))</f>
        <v/>
      </c>
      <c r="K25" s="42"/>
    </row>
    <row r="26" customFormat="false" ht="18.75" hidden="false" customHeight="true" outlineLevel="0" collapsed="false">
      <c r="A26" s="36"/>
      <c r="B26" s="36"/>
      <c r="C26" s="36"/>
      <c r="D26" s="37"/>
      <c r="E26" s="37"/>
      <c r="F26" s="38"/>
      <c r="G26" s="38"/>
      <c r="H26" s="39" t="str">
        <f aca="false">IF(A26="","",F26+SUMIFS('Stock Movements'!$D$5:$D$104,'Stock Movements'!$B$5:$B$104,A26,'Stock Movements'!$C$5:$C$104,"Purchase")+SUMIFS('Stock Movements'!$D$5:$D$104,'Stock Movements'!$B$5:$B$104,A26,'Stock Movements'!$C$5:$C$104,"Adjustment")-SUMIFS(Sales!$E$5:$E$104,Sales!$C$5:$C$104,A26,Sales!$H$5:$H$104,"&lt;&gt;Cancelled"))</f>
        <v/>
      </c>
      <c r="I26" s="40" t="str">
        <f aca="false">IF(A26="","",H26*D26)</f>
        <v/>
      </c>
      <c r="J26" s="41" t="str">
        <f aca="false">IF(A26="","",IF(H26&lt;=G26,"Reorder","OK"))</f>
        <v/>
      </c>
      <c r="K26" s="42"/>
    </row>
    <row r="27" customFormat="false" ht="18.75" hidden="false" customHeight="true" outlineLevel="0" collapsed="false">
      <c r="A27" s="36"/>
      <c r="B27" s="36"/>
      <c r="C27" s="36"/>
      <c r="D27" s="37"/>
      <c r="E27" s="37"/>
      <c r="F27" s="38"/>
      <c r="G27" s="38"/>
      <c r="H27" s="39" t="str">
        <f aca="false">IF(A27="","",F27+SUMIFS('Stock Movements'!$D$5:$D$104,'Stock Movements'!$B$5:$B$104,A27,'Stock Movements'!$C$5:$C$104,"Purchase")+SUMIFS('Stock Movements'!$D$5:$D$104,'Stock Movements'!$B$5:$B$104,A27,'Stock Movements'!$C$5:$C$104,"Adjustment")-SUMIFS(Sales!$E$5:$E$104,Sales!$C$5:$C$104,A27,Sales!$H$5:$H$104,"&lt;&gt;Cancelled"))</f>
        <v/>
      </c>
      <c r="I27" s="40" t="str">
        <f aca="false">IF(A27="","",H27*D27)</f>
        <v/>
      </c>
      <c r="J27" s="41" t="str">
        <f aca="false">IF(A27="","",IF(H27&lt;=G27,"Reorder","OK"))</f>
        <v/>
      </c>
      <c r="K27" s="42"/>
    </row>
    <row r="28" customFormat="false" ht="18.75" hidden="false" customHeight="true" outlineLevel="0" collapsed="false">
      <c r="A28" s="36"/>
      <c r="B28" s="36"/>
      <c r="C28" s="36"/>
      <c r="D28" s="37"/>
      <c r="E28" s="37"/>
      <c r="F28" s="38"/>
      <c r="G28" s="38"/>
      <c r="H28" s="39" t="str">
        <f aca="false">IF(A28="","",F28+SUMIFS('Stock Movements'!$D$5:$D$104,'Stock Movements'!$B$5:$B$104,A28,'Stock Movements'!$C$5:$C$104,"Purchase")+SUMIFS('Stock Movements'!$D$5:$D$104,'Stock Movements'!$B$5:$B$104,A28,'Stock Movements'!$C$5:$C$104,"Adjustment")-SUMIFS(Sales!$E$5:$E$104,Sales!$C$5:$C$104,A28,Sales!$H$5:$H$104,"&lt;&gt;Cancelled"))</f>
        <v/>
      </c>
      <c r="I28" s="40" t="str">
        <f aca="false">IF(A28="","",H28*D28)</f>
        <v/>
      </c>
      <c r="J28" s="41" t="str">
        <f aca="false">IF(A28="","",IF(H28&lt;=G28,"Reorder","OK"))</f>
        <v/>
      </c>
      <c r="K28" s="42"/>
    </row>
    <row r="29" customFormat="false" ht="18.75" hidden="false" customHeight="true" outlineLevel="0" collapsed="false">
      <c r="A29" s="36"/>
      <c r="B29" s="36"/>
      <c r="C29" s="36"/>
      <c r="D29" s="37"/>
      <c r="E29" s="37"/>
      <c r="F29" s="38"/>
      <c r="G29" s="38"/>
      <c r="H29" s="39" t="str">
        <f aca="false">IF(A29="","",F29+SUMIFS('Stock Movements'!$D$5:$D$104,'Stock Movements'!$B$5:$B$104,A29,'Stock Movements'!$C$5:$C$104,"Purchase")+SUMIFS('Stock Movements'!$D$5:$D$104,'Stock Movements'!$B$5:$B$104,A29,'Stock Movements'!$C$5:$C$104,"Adjustment")-SUMIFS(Sales!$E$5:$E$104,Sales!$C$5:$C$104,A29,Sales!$H$5:$H$104,"&lt;&gt;Cancelled"))</f>
        <v/>
      </c>
      <c r="I29" s="40" t="str">
        <f aca="false">IF(A29="","",H29*D29)</f>
        <v/>
      </c>
      <c r="J29" s="41" t="str">
        <f aca="false">IF(A29="","",IF(H29&lt;=G29,"Reorder","OK"))</f>
        <v/>
      </c>
      <c r="K29" s="42"/>
    </row>
    <row r="30" customFormat="false" ht="18.75" hidden="false" customHeight="true" outlineLevel="0" collapsed="false">
      <c r="A30" s="36"/>
      <c r="B30" s="36"/>
      <c r="C30" s="36"/>
      <c r="D30" s="37"/>
      <c r="E30" s="37"/>
      <c r="F30" s="38"/>
      <c r="G30" s="38"/>
      <c r="H30" s="39" t="str">
        <f aca="false">IF(A30="","",F30+SUMIFS('Stock Movements'!$D$5:$D$104,'Stock Movements'!$B$5:$B$104,A30,'Stock Movements'!$C$5:$C$104,"Purchase")+SUMIFS('Stock Movements'!$D$5:$D$104,'Stock Movements'!$B$5:$B$104,A30,'Stock Movements'!$C$5:$C$104,"Adjustment")-SUMIFS(Sales!$E$5:$E$104,Sales!$C$5:$C$104,A30,Sales!$H$5:$H$104,"&lt;&gt;Cancelled"))</f>
        <v/>
      </c>
      <c r="I30" s="40" t="str">
        <f aca="false">IF(A30="","",H30*D30)</f>
        <v/>
      </c>
      <c r="J30" s="41" t="str">
        <f aca="false">IF(A30="","",IF(H30&lt;=G30,"Reorder","OK"))</f>
        <v/>
      </c>
      <c r="K30" s="42"/>
    </row>
    <row r="31" customFormat="false" ht="18.75" hidden="false" customHeight="true" outlineLevel="0" collapsed="false">
      <c r="A31" s="36"/>
      <c r="B31" s="36"/>
      <c r="C31" s="36"/>
      <c r="D31" s="37"/>
      <c r="E31" s="37"/>
      <c r="F31" s="38"/>
      <c r="G31" s="38"/>
      <c r="H31" s="39" t="str">
        <f aca="false">IF(A31="","",F31+SUMIFS('Stock Movements'!$D$5:$D$104,'Stock Movements'!$B$5:$B$104,A31,'Stock Movements'!$C$5:$C$104,"Purchase")+SUMIFS('Stock Movements'!$D$5:$D$104,'Stock Movements'!$B$5:$B$104,A31,'Stock Movements'!$C$5:$C$104,"Adjustment")-SUMIFS(Sales!$E$5:$E$104,Sales!$C$5:$C$104,A31,Sales!$H$5:$H$104,"&lt;&gt;Cancelled"))</f>
        <v/>
      </c>
      <c r="I31" s="40" t="str">
        <f aca="false">IF(A31="","",H31*D31)</f>
        <v/>
      </c>
      <c r="J31" s="41" t="str">
        <f aca="false">IF(A31="","",IF(H31&lt;=G31,"Reorder","OK"))</f>
        <v/>
      </c>
      <c r="K31" s="42"/>
    </row>
    <row r="32" customFormat="false" ht="18.75" hidden="false" customHeight="true" outlineLevel="0" collapsed="false">
      <c r="A32" s="36"/>
      <c r="B32" s="36"/>
      <c r="C32" s="36"/>
      <c r="D32" s="37"/>
      <c r="E32" s="37"/>
      <c r="F32" s="38"/>
      <c r="G32" s="38"/>
      <c r="H32" s="39" t="str">
        <f aca="false">IF(A32="","",F32+SUMIFS('Stock Movements'!$D$5:$D$104,'Stock Movements'!$B$5:$B$104,A32,'Stock Movements'!$C$5:$C$104,"Purchase")+SUMIFS('Stock Movements'!$D$5:$D$104,'Stock Movements'!$B$5:$B$104,A32,'Stock Movements'!$C$5:$C$104,"Adjustment")-SUMIFS(Sales!$E$5:$E$104,Sales!$C$5:$C$104,A32,Sales!$H$5:$H$104,"&lt;&gt;Cancelled"))</f>
        <v/>
      </c>
      <c r="I32" s="40" t="str">
        <f aca="false">IF(A32="","",H32*D32)</f>
        <v/>
      </c>
      <c r="J32" s="41" t="str">
        <f aca="false">IF(A32="","",IF(H32&lt;=G32,"Reorder","OK"))</f>
        <v/>
      </c>
      <c r="K32" s="42"/>
    </row>
    <row r="33" customFormat="false" ht="18.75" hidden="false" customHeight="true" outlineLevel="0" collapsed="false">
      <c r="A33" s="36"/>
      <c r="B33" s="36"/>
      <c r="C33" s="36"/>
      <c r="D33" s="37"/>
      <c r="E33" s="37"/>
      <c r="F33" s="38"/>
      <c r="G33" s="38"/>
      <c r="H33" s="39" t="str">
        <f aca="false">IF(A33="","",F33+SUMIFS('Stock Movements'!$D$5:$D$104,'Stock Movements'!$B$5:$B$104,A33,'Stock Movements'!$C$5:$C$104,"Purchase")+SUMIFS('Stock Movements'!$D$5:$D$104,'Stock Movements'!$B$5:$B$104,A33,'Stock Movements'!$C$5:$C$104,"Adjustment")-SUMIFS(Sales!$E$5:$E$104,Sales!$C$5:$C$104,A33,Sales!$H$5:$H$104,"&lt;&gt;Cancelled"))</f>
        <v/>
      </c>
      <c r="I33" s="40" t="str">
        <f aca="false">IF(A33="","",H33*D33)</f>
        <v/>
      </c>
      <c r="J33" s="41" t="str">
        <f aca="false">IF(A33="","",IF(H33&lt;=G33,"Reorder","OK"))</f>
        <v/>
      </c>
      <c r="K33" s="42"/>
    </row>
    <row r="34" customFormat="false" ht="18.75" hidden="false" customHeight="true" outlineLevel="0" collapsed="false">
      <c r="A34" s="36"/>
      <c r="B34" s="36"/>
      <c r="C34" s="36"/>
      <c r="D34" s="37"/>
      <c r="E34" s="37"/>
      <c r="F34" s="38"/>
      <c r="G34" s="38"/>
      <c r="H34" s="39" t="str">
        <f aca="false">IF(A34="","",F34+SUMIFS('Stock Movements'!$D$5:$D$104,'Stock Movements'!$B$5:$B$104,A34,'Stock Movements'!$C$5:$C$104,"Purchase")+SUMIFS('Stock Movements'!$D$5:$D$104,'Stock Movements'!$B$5:$B$104,A34,'Stock Movements'!$C$5:$C$104,"Adjustment")-SUMIFS(Sales!$E$5:$E$104,Sales!$C$5:$C$104,A34,Sales!$H$5:$H$104,"&lt;&gt;Cancelled"))</f>
        <v/>
      </c>
      <c r="I34" s="40" t="str">
        <f aca="false">IF(A34="","",H34*D34)</f>
        <v/>
      </c>
      <c r="J34" s="41" t="str">
        <f aca="false">IF(A34="","",IF(H34&lt;=G34,"Reorder","OK"))</f>
        <v/>
      </c>
      <c r="K34" s="42"/>
    </row>
    <row r="35" customFormat="false" ht="18.75" hidden="false" customHeight="true" outlineLevel="0" collapsed="false">
      <c r="A35" s="36"/>
      <c r="B35" s="36"/>
      <c r="C35" s="36"/>
      <c r="D35" s="37"/>
      <c r="E35" s="37"/>
      <c r="F35" s="38"/>
      <c r="G35" s="38"/>
      <c r="H35" s="39" t="str">
        <f aca="false">IF(A35="","",F35+SUMIFS('Stock Movements'!$D$5:$D$104,'Stock Movements'!$B$5:$B$104,A35,'Stock Movements'!$C$5:$C$104,"Purchase")+SUMIFS('Stock Movements'!$D$5:$D$104,'Stock Movements'!$B$5:$B$104,A35,'Stock Movements'!$C$5:$C$104,"Adjustment")-SUMIFS(Sales!$E$5:$E$104,Sales!$C$5:$C$104,A35,Sales!$H$5:$H$104,"&lt;&gt;Cancelled"))</f>
        <v/>
      </c>
      <c r="I35" s="40" t="str">
        <f aca="false">IF(A35="","",H35*D35)</f>
        <v/>
      </c>
      <c r="J35" s="41" t="str">
        <f aca="false">IF(A35="","",IF(H35&lt;=G35,"Reorder","OK"))</f>
        <v/>
      </c>
      <c r="K35" s="42"/>
    </row>
    <row r="36" customFormat="false" ht="18.75" hidden="false" customHeight="true" outlineLevel="0" collapsed="false">
      <c r="A36" s="36"/>
      <c r="B36" s="36"/>
      <c r="C36" s="36"/>
      <c r="D36" s="37"/>
      <c r="E36" s="37"/>
      <c r="F36" s="38"/>
      <c r="G36" s="38"/>
      <c r="H36" s="39" t="str">
        <f aca="false">IF(A36="","",F36+SUMIFS('Stock Movements'!$D$5:$D$104,'Stock Movements'!$B$5:$B$104,A36,'Stock Movements'!$C$5:$C$104,"Purchase")+SUMIFS('Stock Movements'!$D$5:$D$104,'Stock Movements'!$B$5:$B$104,A36,'Stock Movements'!$C$5:$C$104,"Adjustment")-SUMIFS(Sales!$E$5:$E$104,Sales!$C$5:$C$104,A36,Sales!$H$5:$H$104,"&lt;&gt;Cancelled"))</f>
        <v/>
      </c>
      <c r="I36" s="40" t="str">
        <f aca="false">IF(A36="","",H36*D36)</f>
        <v/>
      </c>
      <c r="J36" s="41" t="str">
        <f aca="false">IF(A36="","",IF(H36&lt;=G36,"Reorder","OK"))</f>
        <v/>
      </c>
      <c r="K36" s="42"/>
    </row>
    <row r="37" customFormat="false" ht="18.75" hidden="false" customHeight="true" outlineLevel="0" collapsed="false">
      <c r="A37" s="36"/>
      <c r="B37" s="36"/>
      <c r="C37" s="36"/>
      <c r="D37" s="37"/>
      <c r="E37" s="37"/>
      <c r="F37" s="38"/>
      <c r="G37" s="38"/>
      <c r="H37" s="39" t="str">
        <f aca="false">IF(A37="","",F37+SUMIFS('Stock Movements'!$D$5:$D$104,'Stock Movements'!$B$5:$B$104,A37,'Stock Movements'!$C$5:$C$104,"Purchase")+SUMIFS('Stock Movements'!$D$5:$D$104,'Stock Movements'!$B$5:$B$104,A37,'Stock Movements'!$C$5:$C$104,"Adjustment")-SUMIFS(Sales!$E$5:$E$104,Sales!$C$5:$C$104,A37,Sales!$H$5:$H$104,"&lt;&gt;Cancelled"))</f>
        <v/>
      </c>
      <c r="I37" s="40" t="str">
        <f aca="false">IF(A37="","",H37*D37)</f>
        <v/>
      </c>
      <c r="J37" s="41" t="str">
        <f aca="false">IF(A37="","",IF(H37&lt;=G37,"Reorder","OK"))</f>
        <v/>
      </c>
      <c r="K37" s="42"/>
    </row>
    <row r="38" customFormat="false" ht="18.75" hidden="false" customHeight="true" outlineLevel="0" collapsed="false">
      <c r="A38" s="36"/>
      <c r="B38" s="36"/>
      <c r="C38" s="36"/>
      <c r="D38" s="37"/>
      <c r="E38" s="37"/>
      <c r="F38" s="38"/>
      <c r="G38" s="38"/>
      <c r="H38" s="39" t="str">
        <f aca="false">IF(A38="","",F38+SUMIFS('Stock Movements'!$D$5:$D$104,'Stock Movements'!$B$5:$B$104,A38,'Stock Movements'!$C$5:$C$104,"Purchase")+SUMIFS('Stock Movements'!$D$5:$D$104,'Stock Movements'!$B$5:$B$104,A38,'Stock Movements'!$C$5:$C$104,"Adjustment")-SUMIFS(Sales!$E$5:$E$104,Sales!$C$5:$C$104,A38,Sales!$H$5:$H$104,"&lt;&gt;Cancelled"))</f>
        <v/>
      </c>
      <c r="I38" s="40" t="str">
        <f aca="false">IF(A38="","",H38*D38)</f>
        <v/>
      </c>
      <c r="J38" s="41" t="str">
        <f aca="false">IF(A38="","",IF(H38&lt;=G38,"Reorder","OK"))</f>
        <v/>
      </c>
      <c r="K38" s="42"/>
    </row>
    <row r="39" customFormat="false" ht="18.75" hidden="false" customHeight="true" outlineLevel="0" collapsed="false">
      <c r="A39" s="36"/>
      <c r="B39" s="36"/>
      <c r="C39" s="36"/>
      <c r="D39" s="37"/>
      <c r="E39" s="37"/>
      <c r="F39" s="38"/>
      <c r="G39" s="38"/>
      <c r="H39" s="39" t="str">
        <f aca="false">IF(A39="","",F39+SUMIFS('Stock Movements'!$D$5:$D$104,'Stock Movements'!$B$5:$B$104,A39,'Stock Movements'!$C$5:$C$104,"Purchase")+SUMIFS('Stock Movements'!$D$5:$D$104,'Stock Movements'!$B$5:$B$104,A39,'Stock Movements'!$C$5:$C$104,"Adjustment")-SUMIFS(Sales!$E$5:$E$104,Sales!$C$5:$C$104,A39,Sales!$H$5:$H$104,"&lt;&gt;Cancelled"))</f>
        <v/>
      </c>
      <c r="I39" s="40" t="str">
        <f aca="false">IF(A39="","",H39*D39)</f>
        <v/>
      </c>
      <c r="J39" s="41" t="str">
        <f aca="false">IF(A39="","",IF(H39&lt;=G39,"Reorder","OK"))</f>
        <v/>
      </c>
      <c r="K39" s="42"/>
    </row>
    <row r="40" customFormat="false" ht="18.75" hidden="false" customHeight="true" outlineLevel="0" collapsed="false">
      <c r="A40" s="36"/>
      <c r="B40" s="36"/>
      <c r="C40" s="36"/>
      <c r="D40" s="37"/>
      <c r="E40" s="37"/>
      <c r="F40" s="38"/>
      <c r="G40" s="38"/>
      <c r="H40" s="39" t="str">
        <f aca="false">IF(A40="","",F40+SUMIFS('Stock Movements'!$D$5:$D$104,'Stock Movements'!$B$5:$B$104,A40,'Stock Movements'!$C$5:$C$104,"Purchase")+SUMIFS('Stock Movements'!$D$5:$D$104,'Stock Movements'!$B$5:$B$104,A40,'Stock Movements'!$C$5:$C$104,"Adjustment")-SUMIFS(Sales!$E$5:$E$104,Sales!$C$5:$C$104,A40,Sales!$H$5:$H$104,"&lt;&gt;Cancelled"))</f>
        <v/>
      </c>
      <c r="I40" s="40" t="str">
        <f aca="false">IF(A40="","",H40*D40)</f>
        <v/>
      </c>
      <c r="J40" s="41" t="str">
        <f aca="false">IF(A40="","",IF(H40&lt;=G40,"Reorder","OK"))</f>
        <v/>
      </c>
      <c r="K40" s="42"/>
    </row>
    <row r="41" customFormat="false" ht="18.75" hidden="false" customHeight="true" outlineLevel="0" collapsed="false">
      <c r="A41" s="36"/>
      <c r="B41" s="36"/>
      <c r="C41" s="36"/>
      <c r="D41" s="37"/>
      <c r="E41" s="37"/>
      <c r="F41" s="38"/>
      <c r="G41" s="38"/>
      <c r="H41" s="39" t="str">
        <f aca="false">IF(A41="","",F41+SUMIFS('Stock Movements'!$D$5:$D$104,'Stock Movements'!$B$5:$B$104,A41,'Stock Movements'!$C$5:$C$104,"Purchase")+SUMIFS('Stock Movements'!$D$5:$D$104,'Stock Movements'!$B$5:$B$104,A41,'Stock Movements'!$C$5:$C$104,"Adjustment")-SUMIFS(Sales!$E$5:$E$104,Sales!$C$5:$C$104,A41,Sales!$H$5:$H$104,"&lt;&gt;Cancelled"))</f>
        <v/>
      </c>
      <c r="I41" s="40" t="str">
        <f aca="false">IF(A41="","",H41*D41)</f>
        <v/>
      </c>
      <c r="J41" s="41" t="str">
        <f aca="false">IF(A41="","",IF(H41&lt;=G41,"Reorder","OK"))</f>
        <v/>
      </c>
      <c r="K41" s="42"/>
    </row>
    <row r="42" customFormat="false" ht="18.75" hidden="false" customHeight="true" outlineLevel="0" collapsed="false">
      <c r="A42" s="36"/>
      <c r="B42" s="36"/>
      <c r="C42" s="36"/>
      <c r="D42" s="37"/>
      <c r="E42" s="37"/>
      <c r="F42" s="38"/>
      <c r="G42" s="38"/>
      <c r="H42" s="39" t="str">
        <f aca="false">IF(A42="","",F42+SUMIFS('Stock Movements'!$D$5:$D$104,'Stock Movements'!$B$5:$B$104,A42,'Stock Movements'!$C$5:$C$104,"Purchase")+SUMIFS('Stock Movements'!$D$5:$D$104,'Stock Movements'!$B$5:$B$104,A42,'Stock Movements'!$C$5:$C$104,"Adjustment")-SUMIFS(Sales!$E$5:$E$104,Sales!$C$5:$C$104,A42,Sales!$H$5:$H$104,"&lt;&gt;Cancelled"))</f>
        <v/>
      </c>
      <c r="I42" s="40" t="str">
        <f aca="false">IF(A42="","",H42*D42)</f>
        <v/>
      </c>
      <c r="J42" s="41" t="str">
        <f aca="false">IF(A42="","",IF(H42&lt;=G42,"Reorder","OK"))</f>
        <v/>
      </c>
      <c r="K42" s="42"/>
    </row>
    <row r="43" customFormat="false" ht="18.75" hidden="false" customHeight="true" outlineLevel="0" collapsed="false">
      <c r="A43" s="36"/>
      <c r="B43" s="36"/>
      <c r="C43" s="36"/>
      <c r="D43" s="37"/>
      <c r="E43" s="37"/>
      <c r="F43" s="38"/>
      <c r="G43" s="38"/>
      <c r="H43" s="39" t="str">
        <f aca="false">IF(A43="","",F43+SUMIFS('Stock Movements'!$D$5:$D$104,'Stock Movements'!$B$5:$B$104,A43,'Stock Movements'!$C$5:$C$104,"Purchase")+SUMIFS('Stock Movements'!$D$5:$D$104,'Stock Movements'!$B$5:$B$104,A43,'Stock Movements'!$C$5:$C$104,"Adjustment")-SUMIFS(Sales!$E$5:$E$104,Sales!$C$5:$C$104,A43,Sales!$H$5:$H$104,"&lt;&gt;Cancelled"))</f>
        <v/>
      </c>
      <c r="I43" s="40" t="str">
        <f aca="false">IF(A43="","",H43*D43)</f>
        <v/>
      </c>
      <c r="J43" s="41" t="str">
        <f aca="false">IF(A43="","",IF(H43&lt;=G43,"Reorder","OK"))</f>
        <v/>
      </c>
      <c r="K43" s="42"/>
    </row>
    <row r="44" customFormat="false" ht="18.75" hidden="false" customHeight="true" outlineLevel="0" collapsed="false">
      <c r="A44" s="36"/>
      <c r="B44" s="36"/>
      <c r="C44" s="36"/>
      <c r="D44" s="37"/>
      <c r="E44" s="37"/>
      <c r="F44" s="38"/>
      <c r="G44" s="38"/>
      <c r="H44" s="39" t="str">
        <f aca="false">IF(A44="","",F44+SUMIFS('Stock Movements'!$D$5:$D$104,'Stock Movements'!$B$5:$B$104,A44,'Stock Movements'!$C$5:$C$104,"Purchase")+SUMIFS('Stock Movements'!$D$5:$D$104,'Stock Movements'!$B$5:$B$104,A44,'Stock Movements'!$C$5:$C$104,"Adjustment")-SUMIFS(Sales!$E$5:$E$104,Sales!$C$5:$C$104,A44,Sales!$H$5:$H$104,"&lt;&gt;Cancelled"))</f>
        <v/>
      </c>
      <c r="I44" s="40" t="str">
        <f aca="false">IF(A44="","",H44*D44)</f>
        <v/>
      </c>
      <c r="J44" s="41" t="str">
        <f aca="false">IF(A44="","",IF(H44&lt;=G44,"Reorder","OK"))</f>
        <v/>
      </c>
      <c r="K44" s="42"/>
    </row>
    <row r="45" customFormat="false" ht="18.75" hidden="false" customHeight="true" outlineLevel="0" collapsed="false">
      <c r="A45" s="36"/>
      <c r="B45" s="36"/>
      <c r="C45" s="36"/>
      <c r="D45" s="37"/>
      <c r="E45" s="37"/>
      <c r="F45" s="38"/>
      <c r="G45" s="38"/>
      <c r="H45" s="39" t="str">
        <f aca="false">IF(A45="","",F45+SUMIFS('Stock Movements'!$D$5:$D$104,'Stock Movements'!$B$5:$B$104,A45,'Stock Movements'!$C$5:$C$104,"Purchase")+SUMIFS('Stock Movements'!$D$5:$D$104,'Stock Movements'!$B$5:$B$104,A45,'Stock Movements'!$C$5:$C$104,"Adjustment")-SUMIFS(Sales!$E$5:$E$104,Sales!$C$5:$C$104,A45,Sales!$H$5:$H$104,"&lt;&gt;Cancelled"))</f>
        <v/>
      </c>
      <c r="I45" s="40" t="str">
        <f aca="false">IF(A45="","",H45*D45)</f>
        <v/>
      </c>
      <c r="J45" s="41" t="str">
        <f aca="false">IF(A45="","",IF(H45&lt;=G45,"Reorder","OK"))</f>
        <v/>
      </c>
      <c r="K45" s="42"/>
    </row>
    <row r="46" customFormat="false" ht="18.75" hidden="false" customHeight="true" outlineLevel="0" collapsed="false">
      <c r="A46" s="36"/>
      <c r="B46" s="36"/>
      <c r="C46" s="36"/>
      <c r="D46" s="37"/>
      <c r="E46" s="37"/>
      <c r="F46" s="38"/>
      <c r="G46" s="38"/>
      <c r="H46" s="39" t="str">
        <f aca="false">IF(A46="","",F46+SUMIFS('Stock Movements'!$D$5:$D$104,'Stock Movements'!$B$5:$B$104,A46,'Stock Movements'!$C$5:$C$104,"Purchase")+SUMIFS('Stock Movements'!$D$5:$D$104,'Stock Movements'!$B$5:$B$104,A46,'Stock Movements'!$C$5:$C$104,"Adjustment")-SUMIFS(Sales!$E$5:$E$104,Sales!$C$5:$C$104,A46,Sales!$H$5:$H$104,"&lt;&gt;Cancelled"))</f>
        <v/>
      </c>
      <c r="I46" s="40" t="str">
        <f aca="false">IF(A46="","",H46*D46)</f>
        <v/>
      </c>
      <c r="J46" s="41" t="str">
        <f aca="false">IF(A46="","",IF(H46&lt;=G46,"Reorder","OK"))</f>
        <v/>
      </c>
      <c r="K46" s="42"/>
    </row>
    <row r="47" customFormat="false" ht="18.75" hidden="false" customHeight="true" outlineLevel="0" collapsed="false">
      <c r="A47" s="36"/>
      <c r="B47" s="36"/>
      <c r="C47" s="36"/>
      <c r="D47" s="37"/>
      <c r="E47" s="37"/>
      <c r="F47" s="38"/>
      <c r="G47" s="38"/>
      <c r="H47" s="39" t="str">
        <f aca="false">IF(A47="","",F47+SUMIFS('Stock Movements'!$D$5:$D$104,'Stock Movements'!$B$5:$B$104,A47,'Stock Movements'!$C$5:$C$104,"Purchase")+SUMIFS('Stock Movements'!$D$5:$D$104,'Stock Movements'!$B$5:$B$104,A47,'Stock Movements'!$C$5:$C$104,"Adjustment")-SUMIFS(Sales!$E$5:$E$104,Sales!$C$5:$C$104,A47,Sales!$H$5:$H$104,"&lt;&gt;Cancelled"))</f>
        <v/>
      </c>
      <c r="I47" s="40" t="str">
        <f aca="false">IF(A47="","",H47*D47)</f>
        <v/>
      </c>
      <c r="J47" s="41" t="str">
        <f aca="false">IF(A47="","",IF(H47&lt;=G47,"Reorder","OK"))</f>
        <v/>
      </c>
      <c r="K47" s="42"/>
    </row>
    <row r="48" customFormat="false" ht="18.75" hidden="false" customHeight="true" outlineLevel="0" collapsed="false">
      <c r="A48" s="36"/>
      <c r="B48" s="36"/>
      <c r="C48" s="36"/>
      <c r="D48" s="37"/>
      <c r="E48" s="37"/>
      <c r="F48" s="38"/>
      <c r="G48" s="38"/>
      <c r="H48" s="39" t="str">
        <f aca="false">IF(A48="","",F48+SUMIFS('Stock Movements'!$D$5:$D$104,'Stock Movements'!$B$5:$B$104,A48,'Stock Movements'!$C$5:$C$104,"Purchase")+SUMIFS('Stock Movements'!$D$5:$D$104,'Stock Movements'!$B$5:$B$104,A48,'Stock Movements'!$C$5:$C$104,"Adjustment")-SUMIFS(Sales!$E$5:$E$104,Sales!$C$5:$C$104,A48,Sales!$H$5:$H$104,"&lt;&gt;Cancelled"))</f>
        <v/>
      </c>
      <c r="I48" s="40" t="str">
        <f aca="false">IF(A48="","",H48*D48)</f>
        <v/>
      </c>
      <c r="J48" s="41" t="str">
        <f aca="false">IF(A48="","",IF(H48&lt;=G48,"Reorder","OK"))</f>
        <v/>
      </c>
      <c r="K48" s="42"/>
    </row>
    <row r="49" customFormat="false" ht="18.75" hidden="false" customHeight="true" outlineLevel="0" collapsed="false">
      <c r="A49" s="36"/>
      <c r="B49" s="36"/>
      <c r="C49" s="36"/>
      <c r="D49" s="37"/>
      <c r="E49" s="37"/>
      <c r="F49" s="38"/>
      <c r="G49" s="38"/>
      <c r="H49" s="39" t="str">
        <f aca="false">IF(A49="","",F49+SUMIFS('Stock Movements'!$D$5:$D$104,'Stock Movements'!$B$5:$B$104,A49,'Stock Movements'!$C$5:$C$104,"Purchase")+SUMIFS('Stock Movements'!$D$5:$D$104,'Stock Movements'!$B$5:$B$104,A49,'Stock Movements'!$C$5:$C$104,"Adjustment")-SUMIFS(Sales!$E$5:$E$104,Sales!$C$5:$C$104,A49,Sales!$H$5:$H$104,"&lt;&gt;Cancelled"))</f>
        <v/>
      </c>
      <c r="I49" s="40" t="str">
        <f aca="false">IF(A49="","",H49*D49)</f>
        <v/>
      </c>
      <c r="J49" s="41" t="str">
        <f aca="false">IF(A49="","",IF(H49&lt;=G49,"Reorder","OK"))</f>
        <v/>
      </c>
      <c r="K49" s="42"/>
    </row>
    <row r="50" customFormat="false" ht="18.75" hidden="false" customHeight="true" outlineLevel="0" collapsed="false">
      <c r="A50" s="36"/>
      <c r="B50" s="36"/>
      <c r="C50" s="36"/>
      <c r="D50" s="37"/>
      <c r="E50" s="37"/>
      <c r="F50" s="38"/>
      <c r="G50" s="38"/>
      <c r="H50" s="39" t="str">
        <f aca="false">IF(A50="","",F50+SUMIFS('Stock Movements'!$D$5:$D$104,'Stock Movements'!$B$5:$B$104,A50,'Stock Movements'!$C$5:$C$104,"Purchase")+SUMIFS('Stock Movements'!$D$5:$D$104,'Stock Movements'!$B$5:$B$104,A50,'Stock Movements'!$C$5:$C$104,"Adjustment")-SUMIFS(Sales!$E$5:$E$104,Sales!$C$5:$C$104,A50,Sales!$H$5:$H$104,"&lt;&gt;Cancelled"))</f>
        <v/>
      </c>
      <c r="I50" s="40" t="str">
        <f aca="false">IF(A50="","",H50*D50)</f>
        <v/>
      </c>
      <c r="J50" s="41" t="str">
        <f aca="false">IF(A50="","",IF(H50&lt;=G50,"Reorder","OK"))</f>
        <v/>
      </c>
      <c r="K50" s="42"/>
    </row>
    <row r="51" customFormat="false" ht="18.75" hidden="false" customHeight="true" outlineLevel="0" collapsed="false">
      <c r="A51" s="36"/>
      <c r="B51" s="36"/>
      <c r="C51" s="36"/>
      <c r="D51" s="37"/>
      <c r="E51" s="37"/>
      <c r="F51" s="38"/>
      <c r="G51" s="38"/>
      <c r="H51" s="39" t="str">
        <f aca="false">IF(A51="","",F51+SUMIFS('Stock Movements'!$D$5:$D$104,'Stock Movements'!$B$5:$B$104,A51,'Stock Movements'!$C$5:$C$104,"Purchase")+SUMIFS('Stock Movements'!$D$5:$D$104,'Stock Movements'!$B$5:$B$104,A51,'Stock Movements'!$C$5:$C$104,"Adjustment")-SUMIFS(Sales!$E$5:$E$104,Sales!$C$5:$C$104,A51,Sales!$H$5:$H$104,"&lt;&gt;Cancelled"))</f>
        <v/>
      </c>
      <c r="I51" s="40" t="str">
        <f aca="false">IF(A51="","",H51*D51)</f>
        <v/>
      </c>
      <c r="J51" s="41" t="str">
        <f aca="false">IF(A51="","",IF(H51&lt;=G51,"Reorder","OK"))</f>
        <v/>
      </c>
      <c r="K51" s="42"/>
    </row>
    <row r="52" customFormat="false" ht="18.75" hidden="false" customHeight="true" outlineLevel="0" collapsed="false">
      <c r="A52" s="36"/>
      <c r="B52" s="36"/>
      <c r="C52" s="36"/>
      <c r="D52" s="37"/>
      <c r="E52" s="37"/>
      <c r="F52" s="38"/>
      <c r="G52" s="38"/>
      <c r="H52" s="39" t="str">
        <f aca="false">IF(A52="","",F52+SUMIFS('Stock Movements'!$D$5:$D$104,'Stock Movements'!$B$5:$B$104,A52,'Stock Movements'!$C$5:$C$104,"Purchase")+SUMIFS('Stock Movements'!$D$5:$D$104,'Stock Movements'!$B$5:$B$104,A52,'Stock Movements'!$C$5:$C$104,"Adjustment")-SUMIFS(Sales!$E$5:$E$104,Sales!$C$5:$C$104,A52,Sales!$H$5:$H$104,"&lt;&gt;Cancelled"))</f>
        <v/>
      </c>
      <c r="I52" s="40" t="str">
        <f aca="false">IF(A52="","",H52*D52)</f>
        <v/>
      </c>
      <c r="J52" s="41" t="str">
        <f aca="false">IF(A52="","",IF(H52&lt;=G52,"Reorder","OK"))</f>
        <v/>
      </c>
      <c r="K52" s="42"/>
    </row>
    <row r="53" customFormat="false" ht="18.75" hidden="false" customHeight="true" outlineLevel="0" collapsed="false">
      <c r="A53" s="36"/>
      <c r="B53" s="36"/>
      <c r="C53" s="36"/>
      <c r="D53" s="37"/>
      <c r="E53" s="37"/>
      <c r="F53" s="38"/>
      <c r="G53" s="38"/>
      <c r="H53" s="39" t="str">
        <f aca="false">IF(A53="","",F53+SUMIFS('Stock Movements'!$D$5:$D$104,'Stock Movements'!$B$5:$B$104,A53,'Stock Movements'!$C$5:$C$104,"Purchase")+SUMIFS('Stock Movements'!$D$5:$D$104,'Stock Movements'!$B$5:$B$104,A53,'Stock Movements'!$C$5:$C$104,"Adjustment")-SUMIFS(Sales!$E$5:$E$104,Sales!$C$5:$C$104,A53,Sales!$H$5:$H$104,"&lt;&gt;Cancelled"))</f>
        <v/>
      </c>
      <c r="I53" s="40" t="str">
        <f aca="false">IF(A53="","",H53*D53)</f>
        <v/>
      </c>
      <c r="J53" s="41" t="str">
        <f aca="false">IF(A53="","",IF(H53&lt;=G53,"Reorder","OK"))</f>
        <v/>
      </c>
      <c r="K53" s="42"/>
    </row>
    <row r="54" customFormat="false" ht="18.75" hidden="false" customHeight="true" outlineLevel="0" collapsed="false">
      <c r="A54" s="36"/>
      <c r="B54" s="36"/>
      <c r="C54" s="36"/>
      <c r="D54" s="37"/>
      <c r="E54" s="37"/>
      <c r="F54" s="38"/>
      <c r="G54" s="38"/>
      <c r="H54" s="39" t="str">
        <f aca="false">IF(A54="","",F54+SUMIFS('Stock Movements'!$D$5:$D$104,'Stock Movements'!$B$5:$B$104,A54,'Stock Movements'!$C$5:$C$104,"Purchase")+SUMIFS('Stock Movements'!$D$5:$D$104,'Stock Movements'!$B$5:$B$104,A54,'Stock Movements'!$C$5:$C$104,"Adjustment")-SUMIFS(Sales!$E$5:$E$104,Sales!$C$5:$C$104,A54,Sales!$H$5:$H$104,"&lt;&gt;Cancelled"))</f>
        <v/>
      </c>
      <c r="I54" s="40" t="str">
        <f aca="false">IF(A54="","",H54*D54)</f>
        <v/>
      </c>
      <c r="J54" s="41" t="str">
        <f aca="false">IF(A54="","",IF(H54&lt;=G54,"Reorder","OK"))</f>
        <v/>
      </c>
      <c r="K54" s="42"/>
    </row>
  </sheetData>
  <conditionalFormatting sqref="J5:J54">
    <cfRule type="containsText" priority="2" operator="containsText" aboveAverage="0" equalAverage="0" bottom="0" percent="0" rank="0" text="Overdue" dxfId="8">
      <formula>NOT(ISERROR(SEARCH("Overdue",J5)))</formula>
    </cfRule>
    <cfRule type="containsText" priority="3" operator="containsText" aboveAverage="0" equalAverage="0" bottom="0" percent="0" rank="0" text="Review" dxfId="9">
      <formula>NOT(ISERROR(SEARCH("Review",J5)))</formula>
    </cfRule>
    <cfRule type="containsText" priority="4" operator="containsText" aboveAverage="0" equalAverage="0" bottom="0" percent="0" rank="0" text="OK" dxfId="10">
      <formula>NOT(ISERROR(SEARCH("OK",J5)))</formula>
    </cfRule>
    <cfRule type="containsText" priority="5" operator="containsText" aboveAverage="0" equalAverage="0" bottom="0" percent="0" rank="0" text="Complete" dxfId="10">
      <formula>NOT(ISERROR(SEARCH("Complete",J5)))</formula>
    </cfRule>
    <cfRule type="containsText" priority="6" operator="containsText" aboveAverage="0" equalAverage="0" bottom="0" percent="0" rank="0" text="Reorder" dxfId="11">
      <formula>NOT(ISERROR(SEARCH("Reorder",J5)))</formula>
    </cfRule>
  </conditionalFormatting>
  <dataValidations count="1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C5:C54" type="list">
      <formula1>Lists!$D$5:$D$30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G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4"/>
    <col collapsed="false" customWidth="true" hidden="false" outlineLevel="0" max="7" min="7" style="0" width="30"/>
  </cols>
  <sheetData>
    <row r="1" customFormat="false" ht="33.75" hidden="false" customHeight="true" outlineLevel="0" collapsed="false">
      <c r="A1" s="30" t="s">
        <v>37</v>
      </c>
      <c r="B1" s="31"/>
      <c r="C1" s="31"/>
      <c r="D1" s="31"/>
      <c r="E1" s="31"/>
      <c r="F1" s="31"/>
      <c r="G1" s="31"/>
    </row>
    <row r="2" customFormat="false" ht="21.75" hidden="false" customHeight="true" outlineLevel="0" collapsed="false">
      <c r="A2" s="32" t="s">
        <v>67</v>
      </c>
      <c r="B2" s="33"/>
      <c r="C2" s="33"/>
      <c r="D2" s="33"/>
      <c r="E2" s="33"/>
      <c r="F2" s="33"/>
      <c r="G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68</v>
      </c>
      <c r="B4" s="34" t="s">
        <v>50</v>
      </c>
      <c r="C4" s="34" t="s">
        <v>69</v>
      </c>
      <c r="D4" s="35" t="s">
        <v>70</v>
      </c>
      <c r="E4" s="35" t="s">
        <v>53</v>
      </c>
      <c r="F4" s="35" t="s">
        <v>5</v>
      </c>
      <c r="G4" s="34" t="s">
        <v>6</v>
      </c>
    </row>
    <row r="5" customFormat="false" ht="18.75" hidden="false" customHeight="true" outlineLevel="0" collapsed="false">
      <c r="A5" s="43" t="n">
        <v>46296</v>
      </c>
      <c r="B5" s="36" t="s">
        <v>59</v>
      </c>
      <c r="C5" s="36" t="s">
        <v>71</v>
      </c>
      <c r="D5" s="38" t="n">
        <v>50</v>
      </c>
      <c r="E5" s="37" t="n">
        <v>4.5</v>
      </c>
      <c r="F5" s="40" t="n">
        <f aca="false">IF(B5="","",D5*E5)</f>
        <v>225</v>
      </c>
      <c r="G5" s="42"/>
    </row>
    <row r="6" customFormat="false" ht="18.75" hidden="false" customHeight="true" outlineLevel="0" collapsed="false">
      <c r="A6" s="43" t="n">
        <v>46299</v>
      </c>
      <c r="B6" s="36" t="s">
        <v>62</v>
      </c>
      <c r="C6" s="36" t="s">
        <v>71</v>
      </c>
      <c r="D6" s="38" t="n">
        <v>10</v>
      </c>
      <c r="E6" s="37" t="n">
        <v>18</v>
      </c>
      <c r="F6" s="40" t="n">
        <f aca="false">IF(B6="","",D6*E6)</f>
        <v>180</v>
      </c>
      <c r="G6" s="42"/>
    </row>
    <row r="7" customFormat="false" ht="18.75" hidden="false" customHeight="true" outlineLevel="0" collapsed="false">
      <c r="A7" s="43" t="n">
        <v>46304</v>
      </c>
      <c r="B7" s="36" t="s">
        <v>65</v>
      </c>
      <c r="C7" s="36" t="s">
        <v>72</v>
      </c>
      <c r="D7" s="38" t="n">
        <v>-2</v>
      </c>
      <c r="E7" s="37" t="n">
        <v>7</v>
      </c>
      <c r="F7" s="40" t="n">
        <f aca="false">IF(B7="","",D7*E7)</f>
        <v>-14</v>
      </c>
      <c r="G7" s="42" t="s">
        <v>73</v>
      </c>
    </row>
    <row r="8" customFormat="false" ht="18.75" hidden="false" customHeight="true" outlineLevel="0" collapsed="false">
      <c r="A8" s="43"/>
      <c r="B8" s="36"/>
      <c r="C8" s="36"/>
      <c r="D8" s="38"/>
      <c r="E8" s="37"/>
      <c r="F8" s="40" t="str">
        <f aca="false">IF(B8="","",D8*E8)</f>
        <v/>
      </c>
      <c r="G8" s="42"/>
    </row>
    <row r="9" customFormat="false" ht="18.75" hidden="false" customHeight="true" outlineLevel="0" collapsed="false">
      <c r="A9" s="43"/>
      <c r="B9" s="36"/>
      <c r="C9" s="36"/>
      <c r="D9" s="38"/>
      <c r="E9" s="37"/>
      <c r="F9" s="40" t="str">
        <f aca="false">IF(B9="","",D9*E9)</f>
        <v/>
      </c>
      <c r="G9" s="42"/>
    </row>
    <row r="10" customFormat="false" ht="18.75" hidden="false" customHeight="true" outlineLevel="0" collapsed="false">
      <c r="A10" s="43"/>
      <c r="B10" s="36"/>
      <c r="C10" s="36"/>
      <c r="D10" s="38"/>
      <c r="E10" s="37"/>
      <c r="F10" s="40" t="str">
        <f aca="false">IF(B10="","",D10*E10)</f>
        <v/>
      </c>
      <c r="G10" s="42"/>
    </row>
    <row r="11" customFormat="false" ht="18.75" hidden="false" customHeight="true" outlineLevel="0" collapsed="false">
      <c r="A11" s="43"/>
      <c r="B11" s="36"/>
      <c r="C11" s="36"/>
      <c r="D11" s="38"/>
      <c r="E11" s="37"/>
      <c r="F11" s="40" t="str">
        <f aca="false">IF(B11="","",D11*E11)</f>
        <v/>
      </c>
      <c r="G11" s="42"/>
    </row>
    <row r="12" customFormat="false" ht="18.75" hidden="false" customHeight="true" outlineLevel="0" collapsed="false">
      <c r="A12" s="43"/>
      <c r="B12" s="36"/>
      <c r="C12" s="36"/>
      <c r="D12" s="38"/>
      <c r="E12" s="37"/>
      <c r="F12" s="40" t="str">
        <f aca="false">IF(B12="","",D12*E12)</f>
        <v/>
      </c>
      <c r="G12" s="42"/>
    </row>
    <row r="13" customFormat="false" ht="18.75" hidden="false" customHeight="true" outlineLevel="0" collapsed="false">
      <c r="A13" s="43"/>
      <c r="B13" s="36"/>
      <c r="C13" s="36"/>
      <c r="D13" s="38"/>
      <c r="E13" s="37"/>
      <c r="F13" s="40" t="str">
        <f aca="false">IF(B13="","",D13*E13)</f>
        <v/>
      </c>
      <c r="G13" s="42"/>
    </row>
    <row r="14" customFormat="false" ht="18.75" hidden="false" customHeight="true" outlineLevel="0" collapsed="false">
      <c r="A14" s="43"/>
      <c r="B14" s="36"/>
      <c r="C14" s="36"/>
      <c r="D14" s="38"/>
      <c r="E14" s="37"/>
      <c r="F14" s="40" t="str">
        <f aca="false">IF(B14="","",D14*E14)</f>
        <v/>
      </c>
      <c r="G14" s="42"/>
    </row>
    <row r="15" customFormat="false" ht="18.75" hidden="false" customHeight="true" outlineLevel="0" collapsed="false">
      <c r="A15" s="43"/>
      <c r="B15" s="36"/>
      <c r="C15" s="36"/>
      <c r="D15" s="38"/>
      <c r="E15" s="37"/>
      <c r="F15" s="40" t="str">
        <f aca="false">IF(B15="","",D15*E15)</f>
        <v/>
      </c>
      <c r="G15" s="42"/>
    </row>
    <row r="16" customFormat="false" ht="18.75" hidden="false" customHeight="true" outlineLevel="0" collapsed="false">
      <c r="A16" s="43"/>
      <c r="B16" s="36"/>
      <c r="C16" s="36"/>
      <c r="D16" s="38"/>
      <c r="E16" s="37"/>
      <c r="F16" s="40" t="str">
        <f aca="false">IF(B16="","",D16*E16)</f>
        <v/>
      </c>
      <c r="G16" s="42"/>
    </row>
    <row r="17" customFormat="false" ht="18.75" hidden="false" customHeight="true" outlineLevel="0" collapsed="false">
      <c r="A17" s="43"/>
      <c r="B17" s="36"/>
      <c r="C17" s="36"/>
      <c r="D17" s="38"/>
      <c r="E17" s="37"/>
      <c r="F17" s="40" t="str">
        <f aca="false">IF(B17="","",D17*E17)</f>
        <v/>
      </c>
      <c r="G17" s="42"/>
    </row>
    <row r="18" customFormat="false" ht="18.75" hidden="false" customHeight="true" outlineLevel="0" collapsed="false">
      <c r="A18" s="43"/>
      <c r="B18" s="36"/>
      <c r="C18" s="36"/>
      <c r="D18" s="38"/>
      <c r="E18" s="37"/>
      <c r="F18" s="40" t="str">
        <f aca="false">IF(B18="","",D18*E18)</f>
        <v/>
      </c>
      <c r="G18" s="42"/>
    </row>
    <row r="19" customFormat="false" ht="18.75" hidden="false" customHeight="true" outlineLevel="0" collapsed="false">
      <c r="A19" s="43"/>
      <c r="B19" s="36"/>
      <c r="C19" s="36"/>
      <c r="D19" s="38"/>
      <c r="E19" s="37"/>
      <c r="F19" s="40" t="str">
        <f aca="false">IF(B19="","",D19*E19)</f>
        <v/>
      </c>
      <c r="G19" s="42"/>
    </row>
    <row r="20" customFormat="false" ht="18.75" hidden="false" customHeight="true" outlineLevel="0" collapsed="false">
      <c r="A20" s="43"/>
      <c r="B20" s="36"/>
      <c r="C20" s="36"/>
      <c r="D20" s="38"/>
      <c r="E20" s="37"/>
      <c r="F20" s="40" t="str">
        <f aca="false">IF(B20="","",D20*E20)</f>
        <v/>
      </c>
      <c r="G20" s="42"/>
    </row>
    <row r="21" customFormat="false" ht="18.75" hidden="false" customHeight="true" outlineLevel="0" collapsed="false">
      <c r="A21" s="43"/>
      <c r="B21" s="36"/>
      <c r="C21" s="36"/>
      <c r="D21" s="38"/>
      <c r="E21" s="37"/>
      <c r="F21" s="40" t="str">
        <f aca="false">IF(B21="","",D21*E21)</f>
        <v/>
      </c>
      <c r="G21" s="42"/>
    </row>
    <row r="22" customFormat="false" ht="18.75" hidden="false" customHeight="true" outlineLevel="0" collapsed="false">
      <c r="A22" s="43"/>
      <c r="B22" s="36"/>
      <c r="C22" s="36"/>
      <c r="D22" s="38"/>
      <c r="E22" s="37"/>
      <c r="F22" s="40" t="str">
        <f aca="false">IF(B22="","",D22*E22)</f>
        <v/>
      </c>
      <c r="G22" s="42"/>
    </row>
    <row r="23" customFormat="false" ht="18.75" hidden="false" customHeight="true" outlineLevel="0" collapsed="false">
      <c r="A23" s="43"/>
      <c r="B23" s="36"/>
      <c r="C23" s="36"/>
      <c r="D23" s="38"/>
      <c r="E23" s="37"/>
      <c r="F23" s="40" t="str">
        <f aca="false">IF(B23="","",D23*E23)</f>
        <v/>
      </c>
      <c r="G23" s="42"/>
    </row>
    <row r="24" customFormat="false" ht="18.75" hidden="false" customHeight="true" outlineLevel="0" collapsed="false">
      <c r="A24" s="43"/>
      <c r="B24" s="36"/>
      <c r="C24" s="36"/>
      <c r="D24" s="38"/>
      <c r="E24" s="37"/>
      <c r="F24" s="40" t="str">
        <f aca="false">IF(B24="","",D24*E24)</f>
        <v/>
      </c>
      <c r="G24" s="42"/>
    </row>
    <row r="25" customFormat="false" ht="18.75" hidden="false" customHeight="true" outlineLevel="0" collapsed="false">
      <c r="A25" s="43"/>
      <c r="B25" s="36"/>
      <c r="C25" s="36"/>
      <c r="D25" s="38"/>
      <c r="E25" s="37"/>
      <c r="F25" s="40" t="str">
        <f aca="false">IF(B25="","",D25*E25)</f>
        <v/>
      </c>
      <c r="G25" s="42"/>
    </row>
    <row r="26" customFormat="false" ht="18.75" hidden="false" customHeight="true" outlineLevel="0" collapsed="false">
      <c r="A26" s="43"/>
      <c r="B26" s="36"/>
      <c r="C26" s="36"/>
      <c r="D26" s="38"/>
      <c r="E26" s="37"/>
      <c r="F26" s="40" t="str">
        <f aca="false">IF(B26="","",D26*E26)</f>
        <v/>
      </c>
      <c r="G26" s="42"/>
    </row>
    <row r="27" customFormat="false" ht="18.75" hidden="false" customHeight="true" outlineLevel="0" collapsed="false">
      <c r="A27" s="43"/>
      <c r="B27" s="36"/>
      <c r="C27" s="36"/>
      <c r="D27" s="38"/>
      <c r="E27" s="37"/>
      <c r="F27" s="40" t="str">
        <f aca="false">IF(B27="","",D27*E27)</f>
        <v/>
      </c>
      <c r="G27" s="42"/>
    </row>
    <row r="28" customFormat="false" ht="18.75" hidden="false" customHeight="true" outlineLevel="0" collapsed="false">
      <c r="A28" s="43"/>
      <c r="B28" s="36"/>
      <c r="C28" s="36"/>
      <c r="D28" s="38"/>
      <c r="E28" s="37"/>
      <c r="F28" s="40" t="str">
        <f aca="false">IF(B28="","",D28*E28)</f>
        <v/>
      </c>
      <c r="G28" s="42"/>
    </row>
    <row r="29" customFormat="false" ht="18.75" hidden="false" customHeight="true" outlineLevel="0" collapsed="false">
      <c r="A29" s="43"/>
      <c r="B29" s="36"/>
      <c r="C29" s="36"/>
      <c r="D29" s="38"/>
      <c r="E29" s="37"/>
      <c r="F29" s="40" t="str">
        <f aca="false">IF(B29="","",D29*E29)</f>
        <v/>
      </c>
      <c r="G29" s="42"/>
    </row>
    <row r="30" customFormat="false" ht="18.75" hidden="false" customHeight="true" outlineLevel="0" collapsed="false">
      <c r="A30" s="43"/>
      <c r="B30" s="36"/>
      <c r="C30" s="36"/>
      <c r="D30" s="38"/>
      <c r="E30" s="37"/>
      <c r="F30" s="40" t="str">
        <f aca="false">IF(B30="","",D30*E30)</f>
        <v/>
      </c>
      <c r="G30" s="42"/>
    </row>
    <row r="31" customFormat="false" ht="18.75" hidden="false" customHeight="true" outlineLevel="0" collapsed="false">
      <c r="A31" s="43"/>
      <c r="B31" s="36"/>
      <c r="C31" s="36"/>
      <c r="D31" s="38"/>
      <c r="E31" s="37"/>
      <c r="F31" s="40" t="str">
        <f aca="false">IF(B31="","",D31*E31)</f>
        <v/>
      </c>
      <c r="G31" s="42"/>
    </row>
    <row r="32" customFormat="false" ht="18.75" hidden="false" customHeight="true" outlineLevel="0" collapsed="false">
      <c r="A32" s="43"/>
      <c r="B32" s="36"/>
      <c r="C32" s="36"/>
      <c r="D32" s="38"/>
      <c r="E32" s="37"/>
      <c r="F32" s="40" t="str">
        <f aca="false">IF(B32="","",D32*E32)</f>
        <v/>
      </c>
      <c r="G32" s="42"/>
    </row>
    <row r="33" customFormat="false" ht="18.75" hidden="false" customHeight="true" outlineLevel="0" collapsed="false">
      <c r="A33" s="43"/>
      <c r="B33" s="36"/>
      <c r="C33" s="36"/>
      <c r="D33" s="38"/>
      <c r="E33" s="37"/>
      <c r="F33" s="40" t="str">
        <f aca="false">IF(B33="","",D33*E33)</f>
        <v/>
      </c>
      <c r="G33" s="42"/>
    </row>
    <row r="34" customFormat="false" ht="18.75" hidden="false" customHeight="true" outlineLevel="0" collapsed="false">
      <c r="A34" s="43"/>
      <c r="B34" s="36"/>
      <c r="C34" s="36"/>
      <c r="D34" s="38"/>
      <c r="E34" s="37"/>
      <c r="F34" s="40" t="str">
        <f aca="false">IF(B34="","",D34*E34)</f>
        <v/>
      </c>
      <c r="G34" s="42"/>
    </row>
    <row r="35" customFormat="false" ht="18.75" hidden="false" customHeight="true" outlineLevel="0" collapsed="false">
      <c r="A35" s="43"/>
      <c r="B35" s="36"/>
      <c r="C35" s="36"/>
      <c r="D35" s="38"/>
      <c r="E35" s="37"/>
      <c r="F35" s="40" t="str">
        <f aca="false">IF(B35="","",D35*E35)</f>
        <v/>
      </c>
      <c r="G35" s="42"/>
    </row>
    <row r="36" customFormat="false" ht="18.75" hidden="false" customHeight="true" outlineLevel="0" collapsed="false">
      <c r="A36" s="43"/>
      <c r="B36" s="36"/>
      <c r="C36" s="36"/>
      <c r="D36" s="38"/>
      <c r="E36" s="37"/>
      <c r="F36" s="40" t="str">
        <f aca="false">IF(B36="","",D36*E36)</f>
        <v/>
      </c>
      <c r="G36" s="42"/>
    </row>
    <row r="37" customFormat="false" ht="18.75" hidden="false" customHeight="true" outlineLevel="0" collapsed="false">
      <c r="A37" s="43"/>
      <c r="B37" s="36"/>
      <c r="C37" s="36"/>
      <c r="D37" s="38"/>
      <c r="E37" s="37"/>
      <c r="F37" s="40" t="str">
        <f aca="false">IF(B37="","",D37*E37)</f>
        <v/>
      </c>
      <c r="G37" s="42"/>
    </row>
    <row r="38" customFormat="false" ht="18.75" hidden="false" customHeight="true" outlineLevel="0" collapsed="false">
      <c r="A38" s="43"/>
      <c r="B38" s="36"/>
      <c r="C38" s="36"/>
      <c r="D38" s="38"/>
      <c r="E38" s="37"/>
      <c r="F38" s="40" t="str">
        <f aca="false">IF(B38="","",D38*E38)</f>
        <v/>
      </c>
      <c r="G38" s="42"/>
    </row>
    <row r="39" customFormat="false" ht="18.75" hidden="false" customHeight="true" outlineLevel="0" collapsed="false">
      <c r="A39" s="43"/>
      <c r="B39" s="36"/>
      <c r="C39" s="36"/>
      <c r="D39" s="38"/>
      <c r="E39" s="37"/>
      <c r="F39" s="40" t="str">
        <f aca="false">IF(B39="","",D39*E39)</f>
        <v/>
      </c>
      <c r="G39" s="42"/>
    </row>
    <row r="40" customFormat="false" ht="18.75" hidden="false" customHeight="true" outlineLevel="0" collapsed="false">
      <c r="A40" s="43"/>
      <c r="B40" s="36"/>
      <c r="C40" s="36"/>
      <c r="D40" s="38"/>
      <c r="E40" s="37"/>
      <c r="F40" s="40" t="str">
        <f aca="false">IF(B40="","",D40*E40)</f>
        <v/>
      </c>
      <c r="G40" s="42"/>
    </row>
    <row r="41" customFormat="false" ht="18.75" hidden="false" customHeight="true" outlineLevel="0" collapsed="false">
      <c r="A41" s="43"/>
      <c r="B41" s="36"/>
      <c r="C41" s="36"/>
      <c r="D41" s="38"/>
      <c r="E41" s="37"/>
      <c r="F41" s="40" t="str">
        <f aca="false">IF(B41="","",D41*E41)</f>
        <v/>
      </c>
      <c r="G41" s="42"/>
    </row>
    <row r="42" customFormat="false" ht="18.75" hidden="false" customHeight="true" outlineLevel="0" collapsed="false">
      <c r="A42" s="43"/>
      <c r="B42" s="36"/>
      <c r="C42" s="36"/>
      <c r="D42" s="38"/>
      <c r="E42" s="37"/>
      <c r="F42" s="40" t="str">
        <f aca="false">IF(B42="","",D42*E42)</f>
        <v/>
      </c>
      <c r="G42" s="42"/>
    </row>
    <row r="43" customFormat="false" ht="18.75" hidden="false" customHeight="true" outlineLevel="0" collapsed="false">
      <c r="A43" s="43"/>
      <c r="B43" s="36"/>
      <c r="C43" s="36"/>
      <c r="D43" s="38"/>
      <c r="E43" s="37"/>
      <c r="F43" s="40" t="str">
        <f aca="false">IF(B43="","",D43*E43)</f>
        <v/>
      </c>
      <c r="G43" s="42"/>
    </row>
    <row r="44" customFormat="false" ht="18.75" hidden="false" customHeight="true" outlineLevel="0" collapsed="false">
      <c r="A44" s="43"/>
      <c r="B44" s="36"/>
      <c r="C44" s="36"/>
      <c r="D44" s="38"/>
      <c r="E44" s="37"/>
      <c r="F44" s="40" t="str">
        <f aca="false">IF(B44="","",D44*E44)</f>
        <v/>
      </c>
      <c r="G44" s="42"/>
    </row>
    <row r="45" customFormat="false" ht="18.75" hidden="false" customHeight="true" outlineLevel="0" collapsed="false">
      <c r="A45" s="43"/>
      <c r="B45" s="36"/>
      <c r="C45" s="36"/>
      <c r="D45" s="38"/>
      <c r="E45" s="37"/>
      <c r="F45" s="40" t="str">
        <f aca="false">IF(B45="","",D45*E45)</f>
        <v/>
      </c>
      <c r="G45" s="42"/>
    </row>
    <row r="46" customFormat="false" ht="18.75" hidden="false" customHeight="true" outlineLevel="0" collapsed="false">
      <c r="A46" s="43"/>
      <c r="B46" s="36"/>
      <c r="C46" s="36"/>
      <c r="D46" s="38"/>
      <c r="E46" s="37"/>
      <c r="F46" s="40" t="str">
        <f aca="false">IF(B46="","",D46*E46)</f>
        <v/>
      </c>
      <c r="G46" s="42"/>
    </row>
    <row r="47" customFormat="false" ht="18.75" hidden="false" customHeight="true" outlineLevel="0" collapsed="false">
      <c r="A47" s="43"/>
      <c r="B47" s="36"/>
      <c r="C47" s="36"/>
      <c r="D47" s="38"/>
      <c r="E47" s="37"/>
      <c r="F47" s="40" t="str">
        <f aca="false">IF(B47="","",D47*E47)</f>
        <v/>
      </c>
      <c r="G47" s="42"/>
    </row>
    <row r="48" customFormat="false" ht="18.75" hidden="false" customHeight="true" outlineLevel="0" collapsed="false">
      <c r="A48" s="43"/>
      <c r="B48" s="36"/>
      <c r="C48" s="36"/>
      <c r="D48" s="38"/>
      <c r="E48" s="37"/>
      <c r="F48" s="40" t="str">
        <f aca="false">IF(B48="","",D48*E48)</f>
        <v/>
      </c>
      <c r="G48" s="42"/>
    </row>
    <row r="49" customFormat="false" ht="18.75" hidden="false" customHeight="true" outlineLevel="0" collapsed="false">
      <c r="A49" s="43"/>
      <c r="B49" s="36"/>
      <c r="C49" s="36"/>
      <c r="D49" s="38"/>
      <c r="E49" s="37"/>
      <c r="F49" s="40" t="str">
        <f aca="false">IF(B49="","",D49*E49)</f>
        <v/>
      </c>
      <c r="G49" s="42"/>
    </row>
    <row r="50" customFormat="false" ht="18.75" hidden="false" customHeight="true" outlineLevel="0" collapsed="false">
      <c r="A50" s="43"/>
      <c r="B50" s="36"/>
      <c r="C50" s="36"/>
      <c r="D50" s="38"/>
      <c r="E50" s="37"/>
      <c r="F50" s="40" t="str">
        <f aca="false">IF(B50="","",D50*E50)</f>
        <v/>
      </c>
      <c r="G50" s="42"/>
    </row>
    <row r="51" customFormat="false" ht="18.75" hidden="false" customHeight="true" outlineLevel="0" collapsed="false">
      <c r="A51" s="43"/>
      <c r="B51" s="36"/>
      <c r="C51" s="36"/>
      <c r="D51" s="38"/>
      <c r="E51" s="37"/>
      <c r="F51" s="40" t="str">
        <f aca="false">IF(B51="","",D51*E51)</f>
        <v/>
      </c>
      <c r="G51" s="42"/>
    </row>
    <row r="52" customFormat="false" ht="18.75" hidden="false" customHeight="true" outlineLevel="0" collapsed="false">
      <c r="A52" s="43"/>
      <c r="B52" s="36"/>
      <c r="C52" s="36"/>
      <c r="D52" s="38"/>
      <c r="E52" s="37"/>
      <c r="F52" s="40" t="str">
        <f aca="false">IF(B52="","",D52*E52)</f>
        <v/>
      </c>
      <c r="G52" s="42"/>
    </row>
    <row r="53" customFormat="false" ht="18.75" hidden="false" customHeight="true" outlineLevel="0" collapsed="false">
      <c r="A53" s="43"/>
      <c r="B53" s="36"/>
      <c r="C53" s="36"/>
      <c r="D53" s="38"/>
      <c r="E53" s="37"/>
      <c r="F53" s="40" t="str">
        <f aca="false">IF(B53="","",D53*E53)</f>
        <v/>
      </c>
      <c r="G53" s="42"/>
    </row>
    <row r="54" customFormat="false" ht="18.75" hidden="false" customHeight="true" outlineLevel="0" collapsed="false">
      <c r="A54" s="43"/>
      <c r="B54" s="36"/>
      <c r="C54" s="36"/>
      <c r="D54" s="38"/>
      <c r="E54" s="37"/>
      <c r="F54" s="40" t="str">
        <f aca="false">IF(B54="","",D54*E54)</f>
        <v/>
      </c>
      <c r="G54" s="42"/>
    </row>
    <row r="55" customFormat="false" ht="18.75" hidden="false" customHeight="true" outlineLevel="0" collapsed="false">
      <c r="A55" s="43"/>
      <c r="B55" s="36"/>
      <c r="C55" s="36"/>
      <c r="D55" s="38"/>
      <c r="E55" s="37"/>
      <c r="F55" s="40" t="str">
        <f aca="false">IF(B55="","",D55*E55)</f>
        <v/>
      </c>
      <c r="G55" s="42"/>
    </row>
    <row r="56" customFormat="false" ht="18.75" hidden="false" customHeight="true" outlineLevel="0" collapsed="false">
      <c r="A56" s="43"/>
      <c r="B56" s="36"/>
      <c r="C56" s="36"/>
      <c r="D56" s="38"/>
      <c r="E56" s="37"/>
      <c r="F56" s="40" t="str">
        <f aca="false">IF(B56="","",D56*E56)</f>
        <v/>
      </c>
      <c r="G56" s="42"/>
    </row>
    <row r="57" customFormat="false" ht="18.75" hidden="false" customHeight="true" outlineLevel="0" collapsed="false">
      <c r="A57" s="43"/>
      <c r="B57" s="36"/>
      <c r="C57" s="36"/>
      <c r="D57" s="38"/>
      <c r="E57" s="37"/>
      <c r="F57" s="40" t="str">
        <f aca="false">IF(B57="","",D57*E57)</f>
        <v/>
      </c>
      <c r="G57" s="42"/>
    </row>
    <row r="58" customFormat="false" ht="18.75" hidden="false" customHeight="true" outlineLevel="0" collapsed="false">
      <c r="A58" s="43"/>
      <c r="B58" s="36"/>
      <c r="C58" s="36"/>
      <c r="D58" s="38"/>
      <c r="E58" s="37"/>
      <c r="F58" s="40" t="str">
        <f aca="false">IF(B58="","",D58*E58)</f>
        <v/>
      </c>
      <c r="G58" s="42"/>
    </row>
    <row r="59" customFormat="false" ht="18.75" hidden="false" customHeight="true" outlineLevel="0" collapsed="false">
      <c r="A59" s="43"/>
      <c r="B59" s="36"/>
      <c r="C59" s="36"/>
      <c r="D59" s="38"/>
      <c r="E59" s="37"/>
      <c r="F59" s="40" t="str">
        <f aca="false">IF(B59="","",D59*E59)</f>
        <v/>
      </c>
      <c r="G59" s="42"/>
    </row>
    <row r="60" customFormat="false" ht="18.75" hidden="false" customHeight="true" outlineLevel="0" collapsed="false">
      <c r="A60" s="43"/>
      <c r="B60" s="36"/>
      <c r="C60" s="36"/>
      <c r="D60" s="38"/>
      <c r="E60" s="37"/>
      <c r="F60" s="40" t="str">
        <f aca="false">IF(B60="","",D60*E60)</f>
        <v/>
      </c>
      <c r="G60" s="42"/>
    </row>
    <row r="61" customFormat="false" ht="18.75" hidden="false" customHeight="true" outlineLevel="0" collapsed="false">
      <c r="A61" s="43"/>
      <c r="B61" s="36"/>
      <c r="C61" s="36"/>
      <c r="D61" s="38"/>
      <c r="E61" s="37"/>
      <c r="F61" s="40" t="str">
        <f aca="false">IF(B61="","",D61*E61)</f>
        <v/>
      </c>
      <c r="G61" s="42"/>
    </row>
    <row r="62" customFormat="false" ht="18.75" hidden="false" customHeight="true" outlineLevel="0" collapsed="false">
      <c r="A62" s="43"/>
      <c r="B62" s="36"/>
      <c r="C62" s="36"/>
      <c r="D62" s="38"/>
      <c r="E62" s="37"/>
      <c r="F62" s="40" t="str">
        <f aca="false">IF(B62="","",D62*E62)</f>
        <v/>
      </c>
      <c r="G62" s="42"/>
    </row>
    <row r="63" customFormat="false" ht="18.75" hidden="false" customHeight="true" outlineLevel="0" collapsed="false">
      <c r="A63" s="43"/>
      <c r="B63" s="36"/>
      <c r="C63" s="36"/>
      <c r="D63" s="38"/>
      <c r="E63" s="37"/>
      <c r="F63" s="40" t="str">
        <f aca="false">IF(B63="","",D63*E63)</f>
        <v/>
      </c>
      <c r="G63" s="42"/>
    </row>
    <row r="64" customFormat="false" ht="18.75" hidden="false" customHeight="true" outlineLevel="0" collapsed="false">
      <c r="A64" s="43"/>
      <c r="B64" s="36"/>
      <c r="C64" s="36"/>
      <c r="D64" s="38"/>
      <c r="E64" s="37"/>
      <c r="F64" s="40" t="str">
        <f aca="false">IF(B64="","",D64*E64)</f>
        <v/>
      </c>
      <c r="G64" s="42"/>
    </row>
    <row r="65" customFormat="false" ht="18.75" hidden="false" customHeight="true" outlineLevel="0" collapsed="false">
      <c r="A65" s="43"/>
      <c r="B65" s="36"/>
      <c r="C65" s="36"/>
      <c r="D65" s="38"/>
      <c r="E65" s="37"/>
      <c r="F65" s="40" t="str">
        <f aca="false">IF(B65="","",D65*E65)</f>
        <v/>
      </c>
      <c r="G65" s="42"/>
    </row>
    <row r="66" customFormat="false" ht="18.75" hidden="false" customHeight="true" outlineLevel="0" collapsed="false">
      <c r="A66" s="43"/>
      <c r="B66" s="36"/>
      <c r="C66" s="36"/>
      <c r="D66" s="38"/>
      <c r="E66" s="37"/>
      <c r="F66" s="40" t="str">
        <f aca="false">IF(B66="","",D66*E66)</f>
        <v/>
      </c>
      <c r="G66" s="42"/>
    </row>
    <row r="67" customFormat="false" ht="18.75" hidden="false" customHeight="true" outlineLevel="0" collapsed="false">
      <c r="A67" s="43"/>
      <c r="B67" s="36"/>
      <c r="C67" s="36"/>
      <c r="D67" s="38"/>
      <c r="E67" s="37"/>
      <c r="F67" s="40" t="str">
        <f aca="false">IF(B67="","",D67*E67)</f>
        <v/>
      </c>
      <c r="G67" s="42"/>
    </row>
    <row r="68" customFormat="false" ht="18.75" hidden="false" customHeight="true" outlineLevel="0" collapsed="false">
      <c r="A68" s="43"/>
      <c r="B68" s="36"/>
      <c r="C68" s="36"/>
      <c r="D68" s="38"/>
      <c r="E68" s="37"/>
      <c r="F68" s="40" t="str">
        <f aca="false">IF(B68="","",D68*E68)</f>
        <v/>
      </c>
      <c r="G68" s="42"/>
    </row>
    <row r="69" customFormat="false" ht="18.75" hidden="false" customHeight="true" outlineLevel="0" collapsed="false">
      <c r="A69" s="43"/>
      <c r="B69" s="36"/>
      <c r="C69" s="36"/>
      <c r="D69" s="38"/>
      <c r="E69" s="37"/>
      <c r="F69" s="40" t="str">
        <f aca="false">IF(B69="","",D69*E69)</f>
        <v/>
      </c>
      <c r="G69" s="42"/>
    </row>
    <row r="70" customFormat="false" ht="18.75" hidden="false" customHeight="true" outlineLevel="0" collapsed="false">
      <c r="A70" s="43"/>
      <c r="B70" s="36"/>
      <c r="C70" s="36"/>
      <c r="D70" s="38"/>
      <c r="E70" s="37"/>
      <c r="F70" s="40" t="str">
        <f aca="false">IF(B70="","",D70*E70)</f>
        <v/>
      </c>
      <c r="G70" s="42"/>
    </row>
    <row r="71" customFormat="false" ht="18.75" hidden="false" customHeight="true" outlineLevel="0" collapsed="false">
      <c r="A71" s="43"/>
      <c r="B71" s="36"/>
      <c r="C71" s="36"/>
      <c r="D71" s="38"/>
      <c r="E71" s="37"/>
      <c r="F71" s="40" t="str">
        <f aca="false">IF(B71="","",D71*E71)</f>
        <v/>
      </c>
      <c r="G71" s="42"/>
    </row>
    <row r="72" customFormat="false" ht="18.75" hidden="false" customHeight="true" outlineLevel="0" collapsed="false">
      <c r="A72" s="43"/>
      <c r="B72" s="36"/>
      <c r="C72" s="36"/>
      <c r="D72" s="38"/>
      <c r="E72" s="37"/>
      <c r="F72" s="40" t="str">
        <f aca="false">IF(B72="","",D72*E72)</f>
        <v/>
      </c>
      <c r="G72" s="42"/>
    </row>
    <row r="73" customFormat="false" ht="18.75" hidden="false" customHeight="true" outlineLevel="0" collapsed="false">
      <c r="A73" s="43"/>
      <c r="B73" s="36"/>
      <c r="C73" s="36"/>
      <c r="D73" s="38"/>
      <c r="E73" s="37"/>
      <c r="F73" s="40" t="str">
        <f aca="false">IF(B73="","",D73*E73)</f>
        <v/>
      </c>
      <c r="G73" s="42"/>
    </row>
    <row r="74" customFormat="false" ht="18.75" hidden="false" customHeight="true" outlineLevel="0" collapsed="false">
      <c r="A74" s="43"/>
      <c r="B74" s="36"/>
      <c r="C74" s="36"/>
      <c r="D74" s="38"/>
      <c r="E74" s="37"/>
      <c r="F74" s="40" t="str">
        <f aca="false">IF(B74="","",D74*E74)</f>
        <v/>
      </c>
      <c r="G74" s="42"/>
    </row>
    <row r="75" customFormat="false" ht="18.75" hidden="false" customHeight="true" outlineLevel="0" collapsed="false">
      <c r="A75" s="43"/>
      <c r="B75" s="36"/>
      <c r="C75" s="36"/>
      <c r="D75" s="38"/>
      <c r="E75" s="37"/>
      <c r="F75" s="40" t="str">
        <f aca="false">IF(B75="","",D75*E75)</f>
        <v/>
      </c>
      <c r="G75" s="42"/>
    </row>
    <row r="76" customFormat="false" ht="18.75" hidden="false" customHeight="true" outlineLevel="0" collapsed="false">
      <c r="A76" s="43"/>
      <c r="B76" s="36"/>
      <c r="C76" s="36"/>
      <c r="D76" s="38"/>
      <c r="E76" s="37"/>
      <c r="F76" s="40" t="str">
        <f aca="false">IF(B76="","",D76*E76)</f>
        <v/>
      </c>
      <c r="G76" s="42"/>
    </row>
    <row r="77" customFormat="false" ht="18.75" hidden="false" customHeight="true" outlineLevel="0" collapsed="false">
      <c r="A77" s="43"/>
      <c r="B77" s="36"/>
      <c r="C77" s="36"/>
      <c r="D77" s="38"/>
      <c r="E77" s="37"/>
      <c r="F77" s="40" t="str">
        <f aca="false">IF(B77="","",D77*E77)</f>
        <v/>
      </c>
      <c r="G77" s="42"/>
    </row>
    <row r="78" customFormat="false" ht="18.75" hidden="false" customHeight="true" outlineLevel="0" collapsed="false">
      <c r="A78" s="43"/>
      <c r="B78" s="36"/>
      <c r="C78" s="36"/>
      <c r="D78" s="38"/>
      <c r="E78" s="37"/>
      <c r="F78" s="40" t="str">
        <f aca="false">IF(B78="","",D78*E78)</f>
        <v/>
      </c>
      <c r="G78" s="42"/>
    </row>
    <row r="79" customFormat="false" ht="18.75" hidden="false" customHeight="true" outlineLevel="0" collapsed="false">
      <c r="A79" s="43"/>
      <c r="B79" s="36"/>
      <c r="C79" s="36"/>
      <c r="D79" s="38"/>
      <c r="E79" s="37"/>
      <c r="F79" s="40" t="str">
        <f aca="false">IF(B79="","",D79*E79)</f>
        <v/>
      </c>
      <c r="G79" s="42"/>
    </row>
    <row r="80" customFormat="false" ht="18.75" hidden="false" customHeight="true" outlineLevel="0" collapsed="false">
      <c r="A80" s="43"/>
      <c r="B80" s="36"/>
      <c r="C80" s="36"/>
      <c r="D80" s="38"/>
      <c r="E80" s="37"/>
      <c r="F80" s="40" t="str">
        <f aca="false">IF(B80="","",D80*E80)</f>
        <v/>
      </c>
      <c r="G80" s="42"/>
    </row>
    <row r="81" customFormat="false" ht="18.75" hidden="false" customHeight="true" outlineLevel="0" collapsed="false">
      <c r="A81" s="43"/>
      <c r="B81" s="36"/>
      <c r="C81" s="36"/>
      <c r="D81" s="38"/>
      <c r="E81" s="37"/>
      <c r="F81" s="40" t="str">
        <f aca="false">IF(B81="","",D81*E81)</f>
        <v/>
      </c>
      <c r="G81" s="42"/>
    </row>
    <row r="82" customFormat="false" ht="18.75" hidden="false" customHeight="true" outlineLevel="0" collapsed="false">
      <c r="A82" s="43"/>
      <c r="B82" s="36"/>
      <c r="C82" s="36"/>
      <c r="D82" s="38"/>
      <c r="E82" s="37"/>
      <c r="F82" s="40" t="str">
        <f aca="false">IF(B82="","",D82*E82)</f>
        <v/>
      </c>
      <c r="G82" s="42"/>
    </row>
    <row r="83" customFormat="false" ht="18.75" hidden="false" customHeight="true" outlineLevel="0" collapsed="false">
      <c r="A83" s="43"/>
      <c r="B83" s="36"/>
      <c r="C83" s="36"/>
      <c r="D83" s="38"/>
      <c r="E83" s="37"/>
      <c r="F83" s="40" t="str">
        <f aca="false">IF(B83="","",D83*E83)</f>
        <v/>
      </c>
      <c r="G83" s="42"/>
    </row>
    <row r="84" customFormat="false" ht="18.75" hidden="false" customHeight="true" outlineLevel="0" collapsed="false">
      <c r="A84" s="43"/>
      <c r="B84" s="36"/>
      <c r="C84" s="36"/>
      <c r="D84" s="38"/>
      <c r="E84" s="37"/>
      <c r="F84" s="40" t="str">
        <f aca="false">IF(B84="","",D84*E84)</f>
        <v/>
      </c>
      <c r="G84" s="42"/>
    </row>
    <row r="85" customFormat="false" ht="18.75" hidden="false" customHeight="true" outlineLevel="0" collapsed="false">
      <c r="A85" s="43"/>
      <c r="B85" s="36"/>
      <c r="C85" s="36"/>
      <c r="D85" s="38"/>
      <c r="E85" s="37"/>
      <c r="F85" s="40" t="str">
        <f aca="false">IF(B85="","",D85*E85)</f>
        <v/>
      </c>
      <c r="G85" s="42"/>
    </row>
    <row r="86" customFormat="false" ht="18.75" hidden="false" customHeight="true" outlineLevel="0" collapsed="false">
      <c r="A86" s="43"/>
      <c r="B86" s="36"/>
      <c r="C86" s="36"/>
      <c r="D86" s="38"/>
      <c r="E86" s="37"/>
      <c r="F86" s="40" t="str">
        <f aca="false">IF(B86="","",D86*E86)</f>
        <v/>
      </c>
      <c r="G86" s="42"/>
    </row>
    <row r="87" customFormat="false" ht="18.75" hidden="false" customHeight="true" outlineLevel="0" collapsed="false">
      <c r="A87" s="43"/>
      <c r="B87" s="36"/>
      <c r="C87" s="36"/>
      <c r="D87" s="38"/>
      <c r="E87" s="37"/>
      <c r="F87" s="40" t="str">
        <f aca="false">IF(B87="","",D87*E87)</f>
        <v/>
      </c>
      <c r="G87" s="42"/>
    </row>
    <row r="88" customFormat="false" ht="18.75" hidden="false" customHeight="true" outlineLevel="0" collapsed="false">
      <c r="A88" s="43"/>
      <c r="B88" s="36"/>
      <c r="C88" s="36"/>
      <c r="D88" s="38"/>
      <c r="E88" s="37"/>
      <c r="F88" s="40" t="str">
        <f aca="false">IF(B88="","",D88*E88)</f>
        <v/>
      </c>
      <c r="G88" s="42"/>
    </row>
    <row r="89" customFormat="false" ht="18.75" hidden="false" customHeight="true" outlineLevel="0" collapsed="false">
      <c r="A89" s="43"/>
      <c r="B89" s="36"/>
      <c r="C89" s="36"/>
      <c r="D89" s="38"/>
      <c r="E89" s="37"/>
      <c r="F89" s="40" t="str">
        <f aca="false">IF(B89="","",D89*E89)</f>
        <v/>
      </c>
      <c r="G89" s="42"/>
    </row>
    <row r="90" customFormat="false" ht="18.75" hidden="false" customHeight="true" outlineLevel="0" collapsed="false">
      <c r="A90" s="43"/>
      <c r="B90" s="36"/>
      <c r="C90" s="36"/>
      <c r="D90" s="38"/>
      <c r="E90" s="37"/>
      <c r="F90" s="40" t="str">
        <f aca="false">IF(B90="","",D90*E90)</f>
        <v/>
      </c>
      <c r="G90" s="42"/>
    </row>
    <row r="91" customFormat="false" ht="18.75" hidden="false" customHeight="true" outlineLevel="0" collapsed="false">
      <c r="A91" s="43"/>
      <c r="B91" s="36"/>
      <c r="C91" s="36"/>
      <c r="D91" s="38"/>
      <c r="E91" s="37"/>
      <c r="F91" s="40" t="str">
        <f aca="false">IF(B91="","",D91*E91)</f>
        <v/>
      </c>
      <c r="G91" s="42"/>
    </row>
    <row r="92" customFormat="false" ht="18.75" hidden="false" customHeight="true" outlineLevel="0" collapsed="false">
      <c r="A92" s="43"/>
      <c r="B92" s="36"/>
      <c r="C92" s="36"/>
      <c r="D92" s="38"/>
      <c r="E92" s="37"/>
      <c r="F92" s="40" t="str">
        <f aca="false">IF(B92="","",D92*E92)</f>
        <v/>
      </c>
      <c r="G92" s="42"/>
    </row>
    <row r="93" customFormat="false" ht="18.75" hidden="false" customHeight="true" outlineLevel="0" collapsed="false">
      <c r="A93" s="43"/>
      <c r="B93" s="36"/>
      <c r="C93" s="36"/>
      <c r="D93" s="38"/>
      <c r="E93" s="37"/>
      <c r="F93" s="40" t="str">
        <f aca="false">IF(B93="","",D93*E93)</f>
        <v/>
      </c>
      <c r="G93" s="42"/>
    </row>
    <row r="94" customFormat="false" ht="18.75" hidden="false" customHeight="true" outlineLevel="0" collapsed="false">
      <c r="A94" s="43"/>
      <c r="B94" s="36"/>
      <c r="C94" s="36"/>
      <c r="D94" s="38"/>
      <c r="E94" s="37"/>
      <c r="F94" s="40" t="str">
        <f aca="false">IF(B94="","",D94*E94)</f>
        <v/>
      </c>
      <c r="G94" s="42"/>
    </row>
    <row r="95" customFormat="false" ht="18.75" hidden="false" customHeight="true" outlineLevel="0" collapsed="false">
      <c r="A95" s="43"/>
      <c r="B95" s="36"/>
      <c r="C95" s="36"/>
      <c r="D95" s="38"/>
      <c r="E95" s="37"/>
      <c r="F95" s="40" t="str">
        <f aca="false">IF(B95="","",D95*E95)</f>
        <v/>
      </c>
      <c r="G95" s="42"/>
    </row>
    <row r="96" customFormat="false" ht="18.75" hidden="false" customHeight="true" outlineLevel="0" collapsed="false">
      <c r="A96" s="43"/>
      <c r="B96" s="36"/>
      <c r="C96" s="36"/>
      <c r="D96" s="38"/>
      <c r="E96" s="37"/>
      <c r="F96" s="40" t="str">
        <f aca="false">IF(B96="","",D96*E96)</f>
        <v/>
      </c>
      <c r="G96" s="42"/>
    </row>
    <row r="97" customFormat="false" ht="18.75" hidden="false" customHeight="true" outlineLevel="0" collapsed="false">
      <c r="A97" s="43"/>
      <c r="B97" s="36"/>
      <c r="C97" s="36"/>
      <c r="D97" s="38"/>
      <c r="E97" s="37"/>
      <c r="F97" s="40" t="str">
        <f aca="false">IF(B97="","",D97*E97)</f>
        <v/>
      </c>
      <c r="G97" s="42"/>
    </row>
    <row r="98" customFormat="false" ht="18.75" hidden="false" customHeight="true" outlineLevel="0" collapsed="false">
      <c r="A98" s="43"/>
      <c r="B98" s="36"/>
      <c r="C98" s="36"/>
      <c r="D98" s="38"/>
      <c r="E98" s="37"/>
      <c r="F98" s="40" t="str">
        <f aca="false">IF(B98="","",D98*E98)</f>
        <v/>
      </c>
      <c r="G98" s="42"/>
    </row>
    <row r="99" customFormat="false" ht="18.75" hidden="false" customHeight="true" outlineLevel="0" collapsed="false">
      <c r="A99" s="43"/>
      <c r="B99" s="36"/>
      <c r="C99" s="36"/>
      <c r="D99" s="38"/>
      <c r="E99" s="37"/>
      <c r="F99" s="40" t="str">
        <f aca="false">IF(B99="","",D99*E99)</f>
        <v/>
      </c>
      <c r="G99" s="42"/>
    </row>
    <row r="100" customFormat="false" ht="18.75" hidden="false" customHeight="true" outlineLevel="0" collapsed="false">
      <c r="A100" s="43"/>
      <c r="B100" s="36"/>
      <c r="C100" s="36"/>
      <c r="D100" s="38"/>
      <c r="E100" s="37"/>
      <c r="F100" s="40" t="str">
        <f aca="false">IF(B100="","",D100*E100)</f>
        <v/>
      </c>
      <c r="G100" s="42"/>
    </row>
    <row r="101" customFormat="false" ht="18.75" hidden="false" customHeight="true" outlineLevel="0" collapsed="false">
      <c r="A101" s="43"/>
      <c r="B101" s="36"/>
      <c r="C101" s="36"/>
      <c r="D101" s="38"/>
      <c r="E101" s="37"/>
      <c r="F101" s="40" t="str">
        <f aca="false">IF(B101="","",D101*E101)</f>
        <v/>
      </c>
      <c r="G101" s="42"/>
    </row>
    <row r="102" customFormat="false" ht="18.75" hidden="false" customHeight="true" outlineLevel="0" collapsed="false">
      <c r="A102" s="43"/>
      <c r="B102" s="36"/>
      <c r="C102" s="36"/>
      <c r="D102" s="38"/>
      <c r="E102" s="37"/>
      <c r="F102" s="40" t="str">
        <f aca="false">IF(B102="","",D102*E102)</f>
        <v/>
      </c>
      <c r="G102" s="42"/>
    </row>
    <row r="103" customFormat="false" ht="18.75" hidden="false" customHeight="true" outlineLevel="0" collapsed="false">
      <c r="A103" s="43"/>
      <c r="B103" s="36"/>
      <c r="C103" s="36"/>
      <c r="D103" s="38"/>
      <c r="E103" s="37"/>
      <c r="F103" s="40" t="str">
        <f aca="false">IF(B103="","",D103*E103)</f>
        <v/>
      </c>
      <c r="G103" s="42"/>
    </row>
    <row r="104" customFormat="false" ht="18.75" hidden="false" customHeight="true" outlineLevel="0" collapsed="false">
      <c r="A104" s="43"/>
      <c r="B104" s="36"/>
      <c r="C104" s="36"/>
      <c r="D104" s="38"/>
      <c r="E104" s="37"/>
      <c r="F104" s="40" t="str">
        <f aca="false">IF(B104="","",D104*E104)</f>
        <v/>
      </c>
      <c r="G104" s="42"/>
    </row>
  </sheetData>
  <dataValidations count="2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C5:C104" type="list">
      <formula1>Lists!$A$5:$A$30</formula1>
      <formula2>0</formula2>
    </dataValidation>
    <dataValidation allowBlank="true" error="Pick a value from the dropdown. To add a new choice, edit the Lists tab." errorStyle="warning" errorTitle="Not in the list" operator="between" prompt="Choose a SKU from the Products sheet." promptTitle="Pick a SKU" showDropDown="false" showErrorMessage="true" showInputMessage="true" sqref="B5:B104" type="list">
      <formula1>Products!$A$5:$A$54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8" min="5" style="0" width="14"/>
    <col collapsed="false" customWidth="true" hidden="false" outlineLevel="0" max="9" min="9" style="0" width="28"/>
  </cols>
  <sheetData>
    <row r="1" customFormat="false" ht="33.75" hidden="false" customHeight="true" outlineLevel="0" collapsed="false">
      <c r="A1" s="30" t="s">
        <v>40</v>
      </c>
      <c r="B1" s="31"/>
      <c r="C1" s="31"/>
      <c r="D1" s="31"/>
      <c r="E1" s="31"/>
      <c r="F1" s="31"/>
      <c r="G1" s="31"/>
      <c r="H1" s="31"/>
      <c r="I1" s="31"/>
    </row>
    <row r="2" customFormat="false" ht="21.75" hidden="false" customHeight="true" outlineLevel="0" collapsed="false">
      <c r="A2" s="32" t="s">
        <v>74</v>
      </c>
      <c r="B2" s="33"/>
      <c r="C2" s="33"/>
      <c r="D2" s="33"/>
      <c r="E2" s="33"/>
      <c r="F2" s="33"/>
      <c r="G2" s="33"/>
      <c r="H2" s="33"/>
      <c r="I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68</v>
      </c>
      <c r="B4" s="34" t="s">
        <v>75</v>
      </c>
      <c r="C4" s="34" t="s">
        <v>50</v>
      </c>
      <c r="D4" s="34" t="s">
        <v>76</v>
      </c>
      <c r="E4" s="35" t="s">
        <v>70</v>
      </c>
      <c r="F4" s="35" t="s">
        <v>77</v>
      </c>
      <c r="G4" s="35" t="s">
        <v>78</v>
      </c>
      <c r="H4" s="34" t="s">
        <v>58</v>
      </c>
      <c r="I4" s="34" t="s">
        <v>6</v>
      </c>
    </row>
    <row r="5" customFormat="false" ht="18.75" hidden="false" customHeight="true" outlineLevel="0" collapsed="false">
      <c r="A5" s="43" t="n">
        <v>46298</v>
      </c>
      <c r="B5" s="36" t="s">
        <v>79</v>
      </c>
      <c r="C5" s="36" t="s">
        <v>59</v>
      </c>
      <c r="D5" s="36" t="s">
        <v>80</v>
      </c>
      <c r="E5" s="38" t="n">
        <v>12</v>
      </c>
      <c r="F5" s="40" t="n">
        <f aca="false">IF(C5="","",IFERROR(VLOOKUP(C5,Products!$A$5:$E$54,5,FALSE()),0))</f>
        <v>12</v>
      </c>
      <c r="G5" s="40" t="n">
        <f aca="false">IF(C5="","",IF(H5="Cancelled",0,E5*F5))</f>
        <v>144</v>
      </c>
      <c r="H5" s="42" t="s">
        <v>39</v>
      </c>
      <c r="I5" s="42"/>
    </row>
    <row r="6" customFormat="false" ht="18.75" hidden="false" customHeight="true" outlineLevel="0" collapsed="false">
      <c r="A6" s="43" t="n">
        <v>46301</v>
      </c>
      <c r="B6" s="36" t="s">
        <v>81</v>
      </c>
      <c r="C6" s="36" t="s">
        <v>62</v>
      </c>
      <c r="D6" s="36" t="s">
        <v>82</v>
      </c>
      <c r="E6" s="38" t="n">
        <v>3</v>
      </c>
      <c r="F6" s="40" t="n">
        <f aca="false">IF(C6="","",IFERROR(VLOOKUP(C6,Products!$A$5:$E$54,5,FALSE()),0))</f>
        <v>45</v>
      </c>
      <c r="G6" s="40" t="n">
        <f aca="false">IF(C6="","",IF(H6="Cancelled",0,E6*F6))</f>
        <v>135</v>
      </c>
      <c r="H6" s="42" t="s">
        <v>36</v>
      </c>
      <c r="I6" s="42"/>
    </row>
    <row r="7" customFormat="false" ht="18.75" hidden="false" customHeight="true" outlineLevel="0" collapsed="false">
      <c r="A7" s="43" t="n">
        <v>46307</v>
      </c>
      <c r="B7" s="36" t="s">
        <v>83</v>
      </c>
      <c r="C7" s="36" t="s">
        <v>65</v>
      </c>
      <c r="D7" s="36" t="s">
        <v>80</v>
      </c>
      <c r="E7" s="38" t="n">
        <v>8</v>
      </c>
      <c r="F7" s="40" t="n">
        <f aca="false">IF(C7="","",IFERROR(VLOOKUP(C7,Products!$A$5:$E$54,5,FALSE()),0))</f>
        <v>19</v>
      </c>
      <c r="G7" s="40" t="n">
        <f aca="false">IF(C7="","",IF(H7="Cancelled",0,E7*F7))</f>
        <v>152</v>
      </c>
      <c r="H7" s="42" t="s">
        <v>39</v>
      </c>
      <c r="I7" s="42"/>
    </row>
    <row r="8" customFormat="false" ht="18.75" hidden="false" customHeight="true" outlineLevel="0" collapsed="false">
      <c r="A8" s="43"/>
      <c r="B8" s="36"/>
      <c r="C8" s="36"/>
      <c r="D8" s="36"/>
      <c r="E8" s="38"/>
      <c r="F8" s="40" t="str">
        <f aca="false">IF(C8="","",IFERROR(VLOOKUP(C8,Products!$A$5:$E$54,5,FALSE()),0))</f>
        <v/>
      </c>
      <c r="G8" s="40" t="str">
        <f aca="false">IF(C8="","",IF(H8="Cancelled",0,E8*F8))</f>
        <v/>
      </c>
      <c r="H8" s="42"/>
      <c r="I8" s="42"/>
    </row>
    <row r="9" customFormat="false" ht="18.75" hidden="false" customHeight="true" outlineLevel="0" collapsed="false">
      <c r="A9" s="43"/>
      <c r="B9" s="36"/>
      <c r="C9" s="36"/>
      <c r="D9" s="36"/>
      <c r="E9" s="38"/>
      <c r="F9" s="40" t="str">
        <f aca="false">IF(C9="","",IFERROR(VLOOKUP(C9,Products!$A$5:$E$54,5,FALSE()),0))</f>
        <v/>
      </c>
      <c r="G9" s="40" t="str">
        <f aca="false">IF(C9="","",IF(H9="Cancelled",0,E9*F9))</f>
        <v/>
      </c>
      <c r="H9" s="42"/>
      <c r="I9" s="42"/>
    </row>
    <row r="10" customFormat="false" ht="18.75" hidden="false" customHeight="true" outlineLevel="0" collapsed="false">
      <c r="A10" s="43"/>
      <c r="B10" s="36"/>
      <c r="C10" s="36"/>
      <c r="D10" s="36"/>
      <c r="E10" s="38"/>
      <c r="F10" s="40" t="str">
        <f aca="false">IF(C10="","",IFERROR(VLOOKUP(C10,Products!$A$5:$E$54,5,FALSE()),0))</f>
        <v/>
      </c>
      <c r="G10" s="40" t="str">
        <f aca="false">IF(C10="","",IF(H10="Cancelled",0,E10*F10))</f>
        <v/>
      </c>
      <c r="H10" s="42"/>
      <c r="I10" s="42"/>
    </row>
    <row r="11" customFormat="false" ht="18.75" hidden="false" customHeight="true" outlineLevel="0" collapsed="false">
      <c r="A11" s="43"/>
      <c r="B11" s="36"/>
      <c r="C11" s="36"/>
      <c r="D11" s="36"/>
      <c r="E11" s="38"/>
      <c r="F11" s="40" t="str">
        <f aca="false">IF(C11="","",IFERROR(VLOOKUP(C11,Products!$A$5:$E$54,5,FALSE()),0))</f>
        <v/>
      </c>
      <c r="G11" s="40" t="str">
        <f aca="false">IF(C11="","",IF(H11="Cancelled",0,E11*F11))</f>
        <v/>
      </c>
      <c r="H11" s="42"/>
      <c r="I11" s="42"/>
    </row>
    <row r="12" customFormat="false" ht="18.75" hidden="false" customHeight="true" outlineLevel="0" collapsed="false">
      <c r="A12" s="43"/>
      <c r="B12" s="36"/>
      <c r="C12" s="36"/>
      <c r="D12" s="36"/>
      <c r="E12" s="38"/>
      <c r="F12" s="40" t="str">
        <f aca="false">IF(C12="","",IFERROR(VLOOKUP(C12,Products!$A$5:$E$54,5,FALSE()),0))</f>
        <v/>
      </c>
      <c r="G12" s="40" t="str">
        <f aca="false">IF(C12="","",IF(H12="Cancelled",0,E12*F12))</f>
        <v/>
      </c>
      <c r="H12" s="42"/>
      <c r="I12" s="42"/>
    </row>
    <row r="13" customFormat="false" ht="18.75" hidden="false" customHeight="true" outlineLevel="0" collapsed="false">
      <c r="A13" s="43"/>
      <c r="B13" s="36"/>
      <c r="C13" s="36"/>
      <c r="D13" s="36"/>
      <c r="E13" s="38"/>
      <c r="F13" s="40" t="str">
        <f aca="false">IF(C13="","",IFERROR(VLOOKUP(C13,Products!$A$5:$E$54,5,FALSE()),0))</f>
        <v/>
      </c>
      <c r="G13" s="40" t="str">
        <f aca="false">IF(C13="","",IF(H13="Cancelled",0,E13*F13))</f>
        <v/>
      </c>
      <c r="H13" s="42"/>
      <c r="I13" s="42"/>
    </row>
    <row r="14" customFormat="false" ht="18.75" hidden="false" customHeight="true" outlineLevel="0" collapsed="false">
      <c r="A14" s="43"/>
      <c r="B14" s="36"/>
      <c r="C14" s="36"/>
      <c r="D14" s="36"/>
      <c r="E14" s="38"/>
      <c r="F14" s="40" t="str">
        <f aca="false">IF(C14="","",IFERROR(VLOOKUP(C14,Products!$A$5:$E$54,5,FALSE()),0))</f>
        <v/>
      </c>
      <c r="G14" s="40" t="str">
        <f aca="false">IF(C14="","",IF(H14="Cancelled",0,E14*F14))</f>
        <v/>
      </c>
      <c r="H14" s="42"/>
      <c r="I14" s="42"/>
    </row>
    <row r="15" customFormat="false" ht="18.75" hidden="false" customHeight="true" outlineLevel="0" collapsed="false">
      <c r="A15" s="43"/>
      <c r="B15" s="36"/>
      <c r="C15" s="36"/>
      <c r="D15" s="36"/>
      <c r="E15" s="38"/>
      <c r="F15" s="40" t="str">
        <f aca="false">IF(C15="","",IFERROR(VLOOKUP(C15,Products!$A$5:$E$54,5,FALSE()),0))</f>
        <v/>
      </c>
      <c r="G15" s="40" t="str">
        <f aca="false">IF(C15="","",IF(H15="Cancelled",0,E15*F15))</f>
        <v/>
      </c>
      <c r="H15" s="42"/>
      <c r="I15" s="42"/>
    </row>
    <row r="16" customFormat="false" ht="18.75" hidden="false" customHeight="true" outlineLevel="0" collapsed="false">
      <c r="A16" s="43"/>
      <c r="B16" s="36"/>
      <c r="C16" s="36"/>
      <c r="D16" s="36"/>
      <c r="E16" s="38"/>
      <c r="F16" s="40" t="str">
        <f aca="false">IF(C16="","",IFERROR(VLOOKUP(C16,Products!$A$5:$E$54,5,FALSE()),0))</f>
        <v/>
      </c>
      <c r="G16" s="40" t="str">
        <f aca="false">IF(C16="","",IF(H16="Cancelled",0,E16*F16))</f>
        <v/>
      </c>
      <c r="H16" s="42"/>
      <c r="I16" s="42"/>
    </row>
    <row r="17" customFormat="false" ht="18.75" hidden="false" customHeight="true" outlineLevel="0" collapsed="false">
      <c r="A17" s="43"/>
      <c r="B17" s="36"/>
      <c r="C17" s="36"/>
      <c r="D17" s="36"/>
      <c r="E17" s="38"/>
      <c r="F17" s="40" t="str">
        <f aca="false">IF(C17="","",IFERROR(VLOOKUP(C17,Products!$A$5:$E$54,5,FALSE()),0))</f>
        <v/>
      </c>
      <c r="G17" s="40" t="str">
        <f aca="false">IF(C17="","",IF(H17="Cancelled",0,E17*F17))</f>
        <v/>
      </c>
      <c r="H17" s="42"/>
      <c r="I17" s="42"/>
    </row>
    <row r="18" customFormat="false" ht="18.75" hidden="false" customHeight="true" outlineLevel="0" collapsed="false">
      <c r="A18" s="43"/>
      <c r="B18" s="36"/>
      <c r="C18" s="36"/>
      <c r="D18" s="36"/>
      <c r="E18" s="38"/>
      <c r="F18" s="40" t="str">
        <f aca="false">IF(C18="","",IFERROR(VLOOKUP(C18,Products!$A$5:$E$54,5,FALSE()),0))</f>
        <v/>
      </c>
      <c r="G18" s="40" t="str">
        <f aca="false">IF(C18="","",IF(H18="Cancelled",0,E18*F18))</f>
        <v/>
      </c>
      <c r="H18" s="42"/>
      <c r="I18" s="42"/>
    </row>
    <row r="19" customFormat="false" ht="18.75" hidden="false" customHeight="true" outlineLevel="0" collapsed="false">
      <c r="A19" s="43"/>
      <c r="B19" s="36"/>
      <c r="C19" s="36"/>
      <c r="D19" s="36"/>
      <c r="E19" s="38"/>
      <c r="F19" s="40" t="str">
        <f aca="false">IF(C19="","",IFERROR(VLOOKUP(C19,Products!$A$5:$E$54,5,FALSE()),0))</f>
        <v/>
      </c>
      <c r="G19" s="40" t="str">
        <f aca="false">IF(C19="","",IF(H19="Cancelled",0,E19*F19))</f>
        <v/>
      </c>
      <c r="H19" s="42"/>
      <c r="I19" s="42"/>
    </row>
    <row r="20" customFormat="false" ht="18.75" hidden="false" customHeight="true" outlineLevel="0" collapsed="false">
      <c r="A20" s="43"/>
      <c r="B20" s="36"/>
      <c r="C20" s="36"/>
      <c r="D20" s="36"/>
      <c r="E20" s="38"/>
      <c r="F20" s="40" t="str">
        <f aca="false">IF(C20="","",IFERROR(VLOOKUP(C20,Products!$A$5:$E$54,5,FALSE()),0))</f>
        <v/>
      </c>
      <c r="G20" s="40" t="str">
        <f aca="false">IF(C20="","",IF(H20="Cancelled",0,E20*F20))</f>
        <v/>
      </c>
      <c r="H20" s="42"/>
      <c r="I20" s="42"/>
    </row>
    <row r="21" customFormat="false" ht="18.75" hidden="false" customHeight="true" outlineLevel="0" collapsed="false">
      <c r="A21" s="43"/>
      <c r="B21" s="36"/>
      <c r="C21" s="36"/>
      <c r="D21" s="36"/>
      <c r="E21" s="38"/>
      <c r="F21" s="40" t="str">
        <f aca="false">IF(C21="","",IFERROR(VLOOKUP(C21,Products!$A$5:$E$54,5,FALSE()),0))</f>
        <v/>
      </c>
      <c r="G21" s="40" t="str">
        <f aca="false">IF(C21="","",IF(H21="Cancelled",0,E21*F21))</f>
        <v/>
      </c>
      <c r="H21" s="42"/>
      <c r="I21" s="42"/>
    </row>
    <row r="22" customFormat="false" ht="18.75" hidden="false" customHeight="true" outlineLevel="0" collapsed="false">
      <c r="A22" s="43"/>
      <c r="B22" s="36"/>
      <c r="C22" s="36"/>
      <c r="D22" s="36"/>
      <c r="E22" s="38"/>
      <c r="F22" s="40" t="str">
        <f aca="false">IF(C22="","",IFERROR(VLOOKUP(C22,Products!$A$5:$E$54,5,FALSE()),0))</f>
        <v/>
      </c>
      <c r="G22" s="40" t="str">
        <f aca="false">IF(C22="","",IF(H22="Cancelled",0,E22*F22))</f>
        <v/>
      </c>
      <c r="H22" s="42"/>
      <c r="I22" s="42"/>
    </row>
    <row r="23" customFormat="false" ht="18.75" hidden="false" customHeight="true" outlineLevel="0" collapsed="false">
      <c r="A23" s="43"/>
      <c r="B23" s="36"/>
      <c r="C23" s="36"/>
      <c r="D23" s="36"/>
      <c r="E23" s="38"/>
      <c r="F23" s="40" t="str">
        <f aca="false">IF(C23="","",IFERROR(VLOOKUP(C23,Products!$A$5:$E$54,5,FALSE()),0))</f>
        <v/>
      </c>
      <c r="G23" s="40" t="str">
        <f aca="false">IF(C23="","",IF(H23="Cancelled",0,E23*F23))</f>
        <v/>
      </c>
      <c r="H23" s="42"/>
      <c r="I23" s="42"/>
    </row>
    <row r="24" customFormat="false" ht="18.75" hidden="false" customHeight="true" outlineLevel="0" collapsed="false">
      <c r="A24" s="43"/>
      <c r="B24" s="36"/>
      <c r="C24" s="36"/>
      <c r="D24" s="36"/>
      <c r="E24" s="38"/>
      <c r="F24" s="40" t="str">
        <f aca="false">IF(C24="","",IFERROR(VLOOKUP(C24,Products!$A$5:$E$54,5,FALSE()),0))</f>
        <v/>
      </c>
      <c r="G24" s="40" t="str">
        <f aca="false">IF(C24="","",IF(H24="Cancelled",0,E24*F24))</f>
        <v/>
      </c>
      <c r="H24" s="42"/>
      <c r="I24" s="42"/>
    </row>
    <row r="25" customFormat="false" ht="18.75" hidden="false" customHeight="true" outlineLevel="0" collapsed="false">
      <c r="A25" s="43"/>
      <c r="B25" s="36"/>
      <c r="C25" s="36"/>
      <c r="D25" s="36"/>
      <c r="E25" s="38"/>
      <c r="F25" s="40" t="str">
        <f aca="false">IF(C25="","",IFERROR(VLOOKUP(C25,Products!$A$5:$E$54,5,FALSE()),0))</f>
        <v/>
      </c>
      <c r="G25" s="40" t="str">
        <f aca="false">IF(C25="","",IF(H25="Cancelled",0,E25*F25))</f>
        <v/>
      </c>
      <c r="H25" s="42"/>
      <c r="I25" s="42"/>
    </row>
    <row r="26" customFormat="false" ht="18.75" hidden="false" customHeight="true" outlineLevel="0" collapsed="false">
      <c r="A26" s="43"/>
      <c r="B26" s="36"/>
      <c r="C26" s="36"/>
      <c r="D26" s="36"/>
      <c r="E26" s="38"/>
      <c r="F26" s="40" t="str">
        <f aca="false">IF(C26="","",IFERROR(VLOOKUP(C26,Products!$A$5:$E$54,5,FALSE()),0))</f>
        <v/>
      </c>
      <c r="G26" s="40" t="str">
        <f aca="false">IF(C26="","",IF(H26="Cancelled",0,E26*F26))</f>
        <v/>
      </c>
      <c r="H26" s="42"/>
      <c r="I26" s="42"/>
    </row>
    <row r="27" customFormat="false" ht="18.75" hidden="false" customHeight="true" outlineLevel="0" collapsed="false">
      <c r="A27" s="43"/>
      <c r="B27" s="36"/>
      <c r="C27" s="36"/>
      <c r="D27" s="36"/>
      <c r="E27" s="38"/>
      <c r="F27" s="40" t="str">
        <f aca="false">IF(C27="","",IFERROR(VLOOKUP(C27,Products!$A$5:$E$54,5,FALSE()),0))</f>
        <v/>
      </c>
      <c r="G27" s="40" t="str">
        <f aca="false">IF(C27="","",IF(H27="Cancelled",0,E27*F27))</f>
        <v/>
      </c>
      <c r="H27" s="42"/>
      <c r="I27" s="42"/>
    </row>
    <row r="28" customFormat="false" ht="18.75" hidden="false" customHeight="true" outlineLevel="0" collapsed="false">
      <c r="A28" s="43"/>
      <c r="B28" s="36"/>
      <c r="C28" s="36"/>
      <c r="D28" s="36"/>
      <c r="E28" s="38"/>
      <c r="F28" s="40" t="str">
        <f aca="false">IF(C28="","",IFERROR(VLOOKUP(C28,Products!$A$5:$E$54,5,FALSE()),0))</f>
        <v/>
      </c>
      <c r="G28" s="40" t="str">
        <f aca="false">IF(C28="","",IF(H28="Cancelled",0,E28*F28))</f>
        <v/>
      </c>
      <c r="H28" s="42"/>
      <c r="I28" s="42"/>
    </row>
    <row r="29" customFormat="false" ht="18.75" hidden="false" customHeight="true" outlineLevel="0" collapsed="false">
      <c r="A29" s="43"/>
      <c r="B29" s="36"/>
      <c r="C29" s="36"/>
      <c r="D29" s="36"/>
      <c r="E29" s="38"/>
      <c r="F29" s="40" t="str">
        <f aca="false">IF(C29="","",IFERROR(VLOOKUP(C29,Products!$A$5:$E$54,5,FALSE()),0))</f>
        <v/>
      </c>
      <c r="G29" s="40" t="str">
        <f aca="false">IF(C29="","",IF(H29="Cancelled",0,E29*F29))</f>
        <v/>
      </c>
      <c r="H29" s="42"/>
      <c r="I29" s="42"/>
    </row>
    <row r="30" customFormat="false" ht="18.75" hidden="false" customHeight="true" outlineLevel="0" collapsed="false">
      <c r="A30" s="43"/>
      <c r="B30" s="36"/>
      <c r="C30" s="36"/>
      <c r="D30" s="36"/>
      <c r="E30" s="38"/>
      <c r="F30" s="40" t="str">
        <f aca="false">IF(C30="","",IFERROR(VLOOKUP(C30,Products!$A$5:$E$54,5,FALSE()),0))</f>
        <v/>
      </c>
      <c r="G30" s="40" t="str">
        <f aca="false">IF(C30="","",IF(H30="Cancelled",0,E30*F30))</f>
        <v/>
      </c>
      <c r="H30" s="42"/>
      <c r="I30" s="42"/>
    </row>
    <row r="31" customFormat="false" ht="18.75" hidden="false" customHeight="true" outlineLevel="0" collapsed="false">
      <c r="A31" s="43"/>
      <c r="B31" s="36"/>
      <c r="C31" s="36"/>
      <c r="D31" s="36"/>
      <c r="E31" s="38"/>
      <c r="F31" s="40" t="str">
        <f aca="false">IF(C31="","",IFERROR(VLOOKUP(C31,Products!$A$5:$E$54,5,FALSE()),0))</f>
        <v/>
      </c>
      <c r="G31" s="40" t="str">
        <f aca="false">IF(C31="","",IF(H31="Cancelled",0,E31*F31))</f>
        <v/>
      </c>
      <c r="H31" s="42"/>
      <c r="I31" s="42"/>
    </row>
    <row r="32" customFormat="false" ht="18.75" hidden="false" customHeight="true" outlineLevel="0" collapsed="false">
      <c r="A32" s="43"/>
      <c r="B32" s="36"/>
      <c r="C32" s="36"/>
      <c r="D32" s="36"/>
      <c r="E32" s="38"/>
      <c r="F32" s="40" t="str">
        <f aca="false">IF(C32="","",IFERROR(VLOOKUP(C32,Products!$A$5:$E$54,5,FALSE()),0))</f>
        <v/>
      </c>
      <c r="G32" s="40" t="str">
        <f aca="false">IF(C32="","",IF(H32="Cancelled",0,E32*F32))</f>
        <v/>
      </c>
      <c r="H32" s="42"/>
      <c r="I32" s="42"/>
    </row>
    <row r="33" customFormat="false" ht="18.75" hidden="false" customHeight="true" outlineLevel="0" collapsed="false">
      <c r="A33" s="43"/>
      <c r="B33" s="36"/>
      <c r="C33" s="36"/>
      <c r="D33" s="36"/>
      <c r="E33" s="38"/>
      <c r="F33" s="40" t="str">
        <f aca="false">IF(C33="","",IFERROR(VLOOKUP(C33,Products!$A$5:$E$54,5,FALSE()),0))</f>
        <v/>
      </c>
      <c r="G33" s="40" t="str">
        <f aca="false">IF(C33="","",IF(H33="Cancelled",0,E33*F33))</f>
        <v/>
      </c>
      <c r="H33" s="42"/>
      <c r="I33" s="42"/>
    </row>
    <row r="34" customFormat="false" ht="18.75" hidden="false" customHeight="true" outlineLevel="0" collapsed="false">
      <c r="A34" s="43"/>
      <c r="B34" s="36"/>
      <c r="C34" s="36"/>
      <c r="D34" s="36"/>
      <c r="E34" s="38"/>
      <c r="F34" s="40" t="str">
        <f aca="false">IF(C34="","",IFERROR(VLOOKUP(C34,Products!$A$5:$E$54,5,FALSE()),0))</f>
        <v/>
      </c>
      <c r="G34" s="40" t="str">
        <f aca="false">IF(C34="","",IF(H34="Cancelled",0,E34*F34))</f>
        <v/>
      </c>
      <c r="H34" s="42"/>
      <c r="I34" s="42"/>
    </row>
    <row r="35" customFormat="false" ht="18.75" hidden="false" customHeight="true" outlineLevel="0" collapsed="false">
      <c r="A35" s="43"/>
      <c r="B35" s="36"/>
      <c r="C35" s="36"/>
      <c r="D35" s="36"/>
      <c r="E35" s="38"/>
      <c r="F35" s="40" t="str">
        <f aca="false">IF(C35="","",IFERROR(VLOOKUP(C35,Products!$A$5:$E$54,5,FALSE()),0))</f>
        <v/>
      </c>
      <c r="G35" s="40" t="str">
        <f aca="false">IF(C35="","",IF(H35="Cancelled",0,E35*F35))</f>
        <v/>
      </c>
      <c r="H35" s="42"/>
      <c r="I35" s="42"/>
    </row>
    <row r="36" customFormat="false" ht="18.75" hidden="false" customHeight="true" outlineLevel="0" collapsed="false">
      <c r="A36" s="43"/>
      <c r="B36" s="36"/>
      <c r="C36" s="36"/>
      <c r="D36" s="36"/>
      <c r="E36" s="38"/>
      <c r="F36" s="40" t="str">
        <f aca="false">IF(C36="","",IFERROR(VLOOKUP(C36,Products!$A$5:$E$54,5,FALSE()),0))</f>
        <v/>
      </c>
      <c r="G36" s="40" t="str">
        <f aca="false">IF(C36="","",IF(H36="Cancelled",0,E36*F36))</f>
        <v/>
      </c>
      <c r="H36" s="42"/>
      <c r="I36" s="42"/>
    </row>
    <row r="37" customFormat="false" ht="18.75" hidden="false" customHeight="true" outlineLevel="0" collapsed="false">
      <c r="A37" s="43"/>
      <c r="B37" s="36"/>
      <c r="C37" s="36"/>
      <c r="D37" s="36"/>
      <c r="E37" s="38"/>
      <c r="F37" s="40" t="str">
        <f aca="false">IF(C37="","",IFERROR(VLOOKUP(C37,Products!$A$5:$E$54,5,FALSE()),0))</f>
        <v/>
      </c>
      <c r="G37" s="40" t="str">
        <f aca="false">IF(C37="","",IF(H37="Cancelled",0,E37*F37))</f>
        <v/>
      </c>
      <c r="H37" s="42"/>
      <c r="I37" s="42"/>
    </row>
    <row r="38" customFormat="false" ht="18.75" hidden="false" customHeight="true" outlineLevel="0" collapsed="false">
      <c r="A38" s="43"/>
      <c r="B38" s="36"/>
      <c r="C38" s="36"/>
      <c r="D38" s="36"/>
      <c r="E38" s="38"/>
      <c r="F38" s="40" t="str">
        <f aca="false">IF(C38="","",IFERROR(VLOOKUP(C38,Products!$A$5:$E$54,5,FALSE()),0))</f>
        <v/>
      </c>
      <c r="G38" s="40" t="str">
        <f aca="false">IF(C38="","",IF(H38="Cancelled",0,E38*F38))</f>
        <v/>
      </c>
      <c r="H38" s="42"/>
      <c r="I38" s="42"/>
    </row>
    <row r="39" customFormat="false" ht="18.75" hidden="false" customHeight="true" outlineLevel="0" collapsed="false">
      <c r="A39" s="43"/>
      <c r="B39" s="36"/>
      <c r="C39" s="36"/>
      <c r="D39" s="36"/>
      <c r="E39" s="38"/>
      <c r="F39" s="40" t="str">
        <f aca="false">IF(C39="","",IFERROR(VLOOKUP(C39,Products!$A$5:$E$54,5,FALSE()),0))</f>
        <v/>
      </c>
      <c r="G39" s="40" t="str">
        <f aca="false">IF(C39="","",IF(H39="Cancelled",0,E39*F39))</f>
        <v/>
      </c>
      <c r="H39" s="42"/>
      <c r="I39" s="42"/>
    </row>
    <row r="40" customFormat="false" ht="18.75" hidden="false" customHeight="true" outlineLevel="0" collapsed="false">
      <c r="A40" s="43"/>
      <c r="B40" s="36"/>
      <c r="C40" s="36"/>
      <c r="D40" s="36"/>
      <c r="E40" s="38"/>
      <c r="F40" s="40" t="str">
        <f aca="false">IF(C40="","",IFERROR(VLOOKUP(C40,Products!$A$5:$E$54,5,FALSE()),0))</f>
        <v/>
      </c>
      <c r="G40" s="40" t="str">
        <f aca="false">IF(C40="","",IF(H40="Cancelled",0,E40*F40))</f>
        <v/>
      </c>
      <c r="H40" s="42"/>
      <c r="I40" s="42"/>
    </row>
    <row r="41" customFormat="false" ht="18.75" hidden="false" customHeight="true" outlineLevel="0" collapsed="false">
      <c r="A41" s="43"/>
      <c r="B41" s="36"/>
      <c r="C41" s="36"/>
      <c r="D41" s="36"/>
      <c r="E41" s="38"/>
      <c r="F41" s="40" t="str">
        <f aca="false">IF(C41="","",IFERROR(VLOOKUP(C41,Products!$A$5:$E$54,5,FALSE()),0))</f>
        <v/>
      </c>
      <c r="G41" s="40" t="str">
        <f aca="false">IF(C41="","",IF(H41="Cancelled",0,E41*F41))</f>
        <v/>
      </c>
      <c r="H41" s="42"/>
      <c r="I41" s="42"/>
    </row>
    <row r="42" customFormat="false" ht="18.75" hidden="false" customHeight="true" outlineLevel="0" collapsed="false">
      <c r="A42" s="43"/>
      <c r="B42" s="36"/>
      <c r="C42" s="36"/>
      <c r="D42" s="36"/>
      <c r="E42" s="38"/>
      <c r="F42" s="40" t="str">
        <f aca="false">IF(C42="","",IFERROR(VLOOKUP(C42,Products!$A$5:$E$54,5,FALSE()),0))</f>
        <v/>
      </c>
      <c r="G42" s="40" t="str">
        <f aca="false">IF(C42="","",IF(H42="Cancelled",0,E42*F42))</f>
        <v/>
      </c>
      <c r="H42" s="42"/>
      <c r="I42" s="42"/>
    </row>
    <row r="43" customFormat="false" ht="18.75" hidden="false" customHeight="true" outlineLevel="0" collapsed="false">
      <c r="A43" s="43"/>
      <c r="B43" s="36"/>
      <c r="C43" s="36"/>
      <c r="D43" s="36"/>
      <c r="E43" s="38"/>
      <c r="F43" s="40" t="str">
        <f aca="false">IF(C43="","",IFERROR(VLOOKUP(C43,Products!$A$5:$E$54,5,FALSE()),0))</f>
        <v/>
      </c>
      <c r="G43" s="40" t="str">
        <f aca="false">IF(C43="","",IF(H43="Cancelled",0,E43*F43))</f>
        <v/>
      </c>
      <c r="H43" s="42"/>
      <c r="I43" s="42"/>
    </row>
    <row r="44" customFormat="false" ht="18.75" hidden="false" customHeight="true" outlineLevel="0" collapsed="false">
      <c r="A44" s="43"/>
      <c r="B44" s="36"/>
      <c r="C44" s="36"/>
      <c r="D44" s="36"/>
      <c r="E44" s="38"/>
      <c r="F44" s="40" t="str">
        <f aca="false">IF(C44="","",IFERROR(VLOOKUP(C44,Products!$A$5:$E$54,5,FALSE()),0))</f>
        <v/>
      </c>
      <c r="G44" s="40" t="str">
        <f aca="false">IF(C44="","",IF(H44="Cancelled",0,E44*F44))</f>
        <v/>
      </c>
      <c r="H44" s="42"/>
      <c r="I44" s="42"/>
    </row>
    <row r="45" customFormat="false" ht="18.75" hidden="false" customHeight="true" outlineLevel="0" collapsed="false">
      <c r="A45" s="43"/>
      <c r="B45" s="36"/>
      <c r="C45" s="36"/>
      <c r="D45" s="36"/>
      <c r="E45" s="38"/>
      <c r="F45" s="40" t="str">
        <f aca="false">IF(C45="","",IFERROR(VLOOKUP(C45,Products!$A$5:$E$54,5,FALSE()),0))</f>
        <v/>
      </c>
      <c r="G45" s="40" t="str">
        <f aca="false">IF(C45="","",IF(H45="Cancelled",0,E45*F45))</f>
        <v/>
      </c>
      <c r="H45" s="42"/>
      <c r="I45" s="42"/>
    </row>
    <row r="46" customFormat="false" ht="18.75" hidden="false" customHeight="true" outlineLevel="0" collapsed="false">
      <c r="A46" s="43"/>
      <c r="B46" s="36"/>
      <c r="C46" s="36"/>
      <c r="D46" s="36"/>
      <c r="E46" s="38"/>
      <c r="F46" s="40" t="str">
        <f aca="false">IF(C46="","",IFERROR(VLOOKUP(C46,Products!$A$5:$E$54,5,FALSE()),0))</f>
        <v/>
      </c>
      <c r="G46" s="40" t="str">
        <f aca="false">IF(C46="","",IF(H46="Cancelled",0,E46*F46))</f>
        <v/>
      </c>
      <c r="H46" s="42"/>
      <c r="I46" s="42"/>
    </row>
    <row r="47" customFormat="false" ht="18.75" hidden="false" customHeight="true" outlineLevel="0" collapsed="false">
      <c r="A47" s="43"/>
      <c r="B47" s="36"/>
      <c r="C47" s="36"/>
      <c r="D47" s="36"/>
      <c r="E47" s="38"/>
      <c r="F47" s="40" t="str">
        <f aca="false">IF(C47="","",IFERROR(VLOOKUP(C47,Products!$A$5:$E$54,5,FALSE()),0))</f>
        <v/>
      </c>
      <c r="G47" s="40" t="str">
        <f aca="false">IF(C47="","",IF(H47="Cancelled",0,E47*F47))</f>
        <v/>
      </c>
      <c r="H47" s="42"/>
      <c r="I47" s="42"/>
    </row>
    <row r="48" customFormat="false" ht="18.75" hidden="false" customHeight="true" outlineLevel="0" collapsed="false">
      <c r="A48" s="43"/>
      <c r="B48" s="36"/>
      <c r="C48" s="36"/>
      <c r="D48" s="36"/>
      <c r="E48" s="38"/>
      <c r="F48" s="40" t="str">
        <f aca="false">IF(C48="","",IFERROR(VLOOKUP(C48,Products!$A$5:$E$54,5,FALSE()),0))</f>
        <v/>
      </c>
      <c r="G48" s="40" t="str">
        <f aca="false">IF(C48="","",IF(H48="Cancelled",0,E48*F48))</f>
        <v/>
      </c>
      <c r="H48" s="42"/>
      <c r="I48" s="42"/>
    </row>
    <row r="49" customFormat="false" ht="18.75" hidden="false" customHeight="true" outlineLevel="0" collapsed="false">
      <c r="A49" s="43"/>
      <c r="B49" s="36"/>
      <c r="C49" s="36"/>
      <c r="D49" s="36"/>
      <c r="E49" s="38"/>
      <c r="F49" s="40" t="str">
        <f aca="false">IF(C49="","",IFERROR(VLOOKUP(C49,Products!$A$5:$E$54,5,FALSE()),0))</f>
        <v/>
      </c>
      <c r="G49" s="40" t="str">
        <f aca="false">IF(C49="","",IF(H49="Cancelled",0,E49*F49))</f>
        <v/>
      </c>
      <c r="H49" s="42"/>
      <c r="I49" s="42"/>
    </row>
    <row r="50" customFormat="false" ht="18.75" hidden="false" customHeight="true" outlineLevel="0" collapsed="false">
      <c r="A50" s="43"/>
      <c r="B50" s="36"/>
      <c r="C50" s="36"/>
      <c r="D50" s="36"/>
      <c r="E50" s="38"/>
      <c r="F50" s="40" t="str">
        <f aca="false">IF(C50="","",IFERROR(VLOOKUP(C50,Products!$A$5:$E$54,5,FALSE()),0))</f>
        <v/>
      </c>
      <c r="G50" s="40" t="str">
        <f aca="false">IF(C50="","",IF(H50="Cancelled",0,E50*F50))</f>
        <v/>
      </c>
      <c r="H50" s="42"/>
      <c r="I50" s="42"/>
    </row>
    <row r="51" customFormat="false" ht="18.75" hidden="false" customHeight="true" outlineLevel="0" collapsed="false">
      <c r="A51" s="43"/>
      <c r="B51" s="36"/>
      <c r="C51" s="36"/>
      <c r="D51" s="36"/>
      <c r="E51" s="38"/>
      <c r="F51" s="40" t="str">
        <f aca="false">IF(C51="","",IFERROR(VLOOKUP(C51,Products!$A$5:$E$54,5,FALSE()),0))</f>
        <v/>
      </c>
      <c r="G51" s="40" t="str">
        <f aca="false">IF(C51="","",IF(H51="Cancelled",0,E51*F51))</f>
        <v/>
      </c>
      <c r="H51" s="42"/>
      <c r="I51" s="42"/>
    </row>
    <row r="52" customFormat="false" ht="18.75" hidden="false" customHeight="true" outlineLevel="0" collapsed="false">
      <c r="A52" s="43"/>
      <c r="B52" s="36"/>
      <c r="C52" s="36"/>
      <c r="D52" s="36"/>
      <c r="E52" s="38"/>
      <c r="F52" s="40" t="str">
        <f aca="false">IF(C52="","",IFERROR(VLOOKUP(C52,Products!$A$5:$E$54,5,FALSE()),0))</f>
        <v/>
      </c>
      <c r="G52" s="40" t="str">
        <f aca="false">IF(C52="","",IF(H52="Cancelled",0,E52*F52))</f>
        <v/>
      </c>
      <c r="H52" s="42"/>
      <c r="I52" s="42"/>
    </row>
    <row r="53" customFormat="false" ht="18.75" hidden="false" customHeight="true" outlineLevel="0" collapsed="false">
      <c r="A53" s="43"/>
      <c r="B53" s="36"/>
      <c r="C53" s="36"/>
      <c r="D53" s="36"/>
      <c r="E53" s="38"/>
      <c r="F53" s="40" t="str">
        <f aca="false">IF(C53="","",IFERROR(VLOOKUP(C53,Products!$A$5:$E$54,5,FALSE()),0))</f>
        <v/>
      </c>
      <c r="G53" s="40" t="str">
        <f aca="false">IF(C53="","",IF(H53="Cancelled",0,E53*F53))</f>
        <v/>
      </c>
      <c r="H53" s="42"/>
      <c r="I53" s="42"/>
    </row>
    <row r="54" customFormat="false" ht="18.75" hidden="false" customHeight="true" outlineLevel="0" collapsed="false">
      <c r="A54" s="43"/>
      <c r="B54" s="36"/>
      <c r="C54" s="36"/>
      <c r="D54" s="36"/>
      <c r="E54" s="38"/>
      <c r="F54" s="40" t="str">
        <f aca="false">IF(C54="","",IFERROR(VLOOKUP(C54,Products!$A$5:$E$54,5,FALSE()),0))</f>
        <v/>
      </c>
      <c r="G54" s="40" t="str">
        <f aca="false">IF(C54="","",IF(H54="Cancelled",0,E54*F54))</f>
        <v/>
      </c>
      <c r="H54" s="42"/>
      <c r="I54" s="42"/>
    </row>
    <row r="55" customFormat="false" ht="18.75" hidden="false" customHeight="true" outlineLevel="0" collapsed="false">
      <c r="A55" s="43"/>
      <c r="B55" s="36"/>
      <c r="C55" s="36"/>
      <c r="D55" s="36"/>
      <c r="E55" s="38"/>
      <c r="F55" s="40" t="str">
        <f aca="false">IF(C55="","",IFERROR(VLOOKUP(C55,Products!$A$5:$E$54,5,FALSE()),0))</f>
        <v/>
      </c>
      <c r="G55" s="40" t="str">
        <f aca="false">IF(C55="","",IF(H55="Cancelled",0,E55*F55))</f>
        <v/>
      </c>
      <c r="H55" s="42"/>
      <c r="I55" s="42"/>
    </row>
    <row r="56" customFormat="false" ht="18.75" hidden="false" customHeight="true" outlineLevel="0" collapsed="false">
      <c r="A56" s="43"/>
      <c r="B56" s="36"/>
      <c r="C56" s="36"/>
      <c r="D56" s="36"/>
      <c r="E56" s="38"/>
      <c r="F56" s="40" t="str">
        <f aca="false">IF(C56="","",IFERROR(VLOOKUP(C56,Products!$A$5:$E$54,5,FALSE()),0))</f>
        <v/>
      </c>
      <c r="G56" s="40" t="str">
        <f aca="false">IF(C56="","",IF(H56="Cancelled",0,E56*F56))</f>
        <v/>
      </c>
      <c r="H56" s="42"/>
      <c r="I56" s="42"/>
    </row>
    <row r="57" customFormat="false" ht="18.75" hidden="false" customHeight="true" outlineLevel="0" collapsed="false">
      <c r="A57" s="43"/>
      <c r="B57" s="36"/>
      <c r="C57" s="36"/>
      <c r="D57" s="36"/>
      <c r="E57" s="38"/>
      <c r="F57" s="40" t="str">
        <f aca="false">IF(C57="","",IFERROR(VLOOKUP(C57,Products!$A$5:$E$54,5,FALSE()),0))</f>
        <v/>
      </c>
      <c r="G57" s="40" t="str">
        <f aca="false">IF(C57="","",IF(H57="Cancelled",0,E57*F57))</f>
        <v/>
      </c>
      <c r="H57" s="42"/>
      <c r="I57" s="42"/>
    </row>
    <row r="58" customFormat="false" ht="18.75" hidden="false" customHeight="true" outlineLevel="0" collapsed="false">
      <c r="A58" s="43"/>
      <c r="B58" s="36"/>
      <c r="C58" s="36"/>
      <c r="D58" s="36"/>
      <c r="E58" s="38"/>
      <c r="F58" s="40" t="str">
        <f aca="false">IF(C58="","",IFERROR(VLOOKUP(C58,Products!$A$5:$E$54,5,FALSE()),0))</f>
        <v/>
      </c>
      <c r="G58" s="40" t="str">
        <f aca="false">IF(C58="","",IF(H58="Cancelled",0,E58*F58))</f>
        <v/>
      </c>
      <c r="H58" s="42"/>
      <c r="I58" s="42"/>
    </row>
    <row r="59" customFormat="false" ht="18.75" hidden="false" customHeight="true" outlineLevel="0" collapsed="false">
      <c r="A59" s="43"/>
      <c r="B59" s="36"/>
      <c r="C59" s="36"/>
      <c r="D59" s="36"/>
      <c r="E59" s="38"/>
      <c r="F59" s="40" t="str">
        <f aca="false">IF(C59="","",IFERROR(VLOOKUP(C59,Products!$A$5:$E$54,5,FALSE()),0))</f>
        <v/>
      </c>
      <c r="G59" s="40" t="str">
        <f aca="false">IF(C59="","",IF(H59="Cancelled",0,E59*F59))</f>
        <v/>
      </c>
      <c r="H59" s="42"/>
      <c r="I59" s="42"/>
    </row>
    <row r="60" customFormat="false" ht="18.75" hidden="false" customHeight="true" outlineLevel="0" collapsed="false">
      <c r="A60" s="43"/>
      <c r="B60" s="36"/>
      <c r="C60" s="36"/>
      <c r="D60" s="36"/>
      <c r="E60" s="38"/>
      <c r="F60" s="40" t="str">
        <f aca="false">IF(C60="","",IFERROR(VLOOKUP(C60,Products!$A$5:$E$54,5,FALSE()),0))</f>
        <v/>
      </c>
      <c r="G60" s="40" t="str">
        <f aca="false">IF(C60="","",IF(H60="Cancelled",0,E60*F60))</f>
        <v/>
      </c>
      <c r="H60" s="42"/>
      <c r="I60" s="42"/>
    </row>
    <row r="61" customFormat="false" ht="18.75" hidden="false" customHeight="true" outlineLevel="0" collapsed="false">
      <c r="A61" s="43"/>
      <c r="B61" s="36"/>
      <c r="C61" s="36"/>
      <c r="D61" s="36"/>
      <c r="E61" s="38"/>
      <c r="F61" s="40" t="str">
        <f aca="false">IF(C61="","",IFERROR(VLOOKUP(C61,Products!$A$5:$E$54,5,FALSE()),0))</f>
        <v/>
      </c>
      <c r="G61" s="40" t="str">
        <f aca="false">IF(C61="","",IF(H61="Cancelled",0,E61*F61))</f>
        <v/>
      </c>
      <c r="H61" s="42"/>
      <c r="I61" s="42"/>
    </row>
    <row r="62" customFormat="false" ht="18.75" hidden="false" customHeight="true" outlineLevel="0" collapsed="false">
      <c r="A62" s="43"/>
      <c r="B62" s="36"/>
      <c r="C62" s="36"/>
      <c r="D62" s="36"/>
      <c r="E62" s="38"/>
      <c r="F62" s="40" t="str">
        <f aca="false">IF(C62="","",IFERROR(VLOOKUP(C62,Products!$A$5:$E$54,5,FALSE()),0))</f>
        <v/>
      </c>
      <c r="G62" s="40" t="str">
        <f aca="false">IF(C62="","",IF(H62="Cancelled",0,E62*F62))</f>
        <v/>
      </c>
      <c r="H62" s="42"/>
      <c r="I62" s="42"/>
    </row>
    <row r="63" customFormat="false" ht="18.75" hidden="false" customHeight="true" outlineLevel="0" collapsed="false">
      <c r="A63" s="43"/>
      <c r="B63" s="36"/>
      <c r="C63" s="36"/>
      <c r="D63" s="36"/>
      <c r="E63" s="38"/>
      <c r="F63" s="40" t="str">
        <f aca="false">IF(C63="","",IFERROR(VLOOKUP(C63,Products!$A$5:$E$54,5,FALSE()),0))</f>
        <v/>
      </c>
      <c r="G63" s="40" t="str">
        <f aca="false">IF(C63="","",IF(H63="Cancelled",0,E63*F63))</f>
        <v/>
      </c>
      <c r="H63" s="42"/>
      <c r="I63" s="42"/>
    </row>
    <row r="64" customFormat="false" ht="18.75" hidden="false" customHeight="true" outlineLevel="0" collapsed="false">
      <c r="A64" s="43"/>
      <c r="B64" s="36"/>
      <c r="C64" s="36"/>
      <c r="D64" s="36"/>
      <c r="E64" s="38"/>
      <c r="F64" s="40" t="str">
        <f aca="false">IF(C64="","",IFERROR(VLOOKUP(C64,Products!$A$5:$E$54,5,FALSE()),0))</f>
        <v/>
      </c>
      <c r="G64" s="40" t="str">
        <f aca="false">IF(C64="","",IF(H64="Cancelled",0,E64*F64))</f>
        <v/>
      </c>
      <c r="H64" s="42"/>
      <c r="I64" s="42"/>
    </row>
    <row r="65" customFormat="false" ht="18.75" hidden="false" customHeight="true" outlineLevel="0" collapsed="false">
      <c r="A65" s="43"/>
      <c r="B65" s="36"/>
      <c r="C65" s="36"/>
      <c r="D65" s="36"/>
      <c r="E65" s="38"/>
      <c r="F65" s="40" t="str">
        <f aca="false">IF(C65="","",IFERROR(VLOOKUP(C65,Products!$A$5:$E$54,5,FALSE()),0))</f>
        <v/>
      </c>
      <c r="G65" s="40" t="str">
        <f aca="false">IF(C65="","",IF(H65="Cancelled",0,E65*F65))</f>
        <v/>
      </c>
      <c r="H65" s="42"/>
      <c r="I65" s="42"/>
    </row>
    <row r="66" customFormat="false" ht="18.75" hidden="false" customHeight="true" outlineLevel="0" collapsed="false">
      <c r="A66" s="43"/>
      <c r="B66" s="36"/>
      <c r="C66" s="36"/>
      <c r="D66" s="36"/>
      <c r="E66" s="38"/>
      <c r="F66" s="40" t="str">
        <f aca="false">IF(C66="","",IFERROR(VLOOKUP(C66,Products!$A$5:$E$54,5,FALSE()),0))</f>
        <v/>
      </c>
      <c r="G66" s="40" t="str">
        <f aca="false">IF(C66="","",IF(H66="Cancelled",0,E66*F66))</f>
        <v/>
      </c>
      <c r="H66" s="42"/>
      <c r="I66" s="42"/>
    </row>
    <row r="67" customFormat="false" ht="18.75" hidden="false" customHeight="true" outlineLevel="0" collapsed="false">
      <c r="A67" s="43"/>
      <c r="B67" s="36"/>
      <c r="C67" s="36"/>
      <c r="D67" s="36"/>
      <c r="E67" s="38"/>
      <c r="F67" s="40" t="str">
        <f aca="false">IF(C67="","",IFERROR(VLOOKUP(C67,Products!$A$5:$E$54,5,FALSE()),0))</f>
        <v/>
      </c>
      <c r="G67" s="40" t="str">
        <f aca="false">IF(C67="","",IF(H67="Cancelled",0,E67*F67))</f>
        <v/>
      </c>
      <c r="H67" s="42"/>
      <c r="I67" s="42"/>
    </row>
    <row r="68" customFormat="false" ht="18.75" hidden="false" customHeight="true" outlineLevel="0" collapsed="false">
      <c r="A68" s="43"/>
      <c r="B68" s="36"/>
      <c r="C68" s="36"/>
      <c r="D68" s="36"/>
      <c r="E68" s="38"/>
      <c r="F68" s="40" t="str">
        <f aca="false">IF(C68="","",IFERROR(VLOOKUP(C68,Products!$A$5:$E$54,5,FALSE()),0))</f>
        <v/>
      </c>
      <c r="G68" s="40" t="str">
        <f aca="false">IF(C68="","",IF(H68="Cancelled",0,E68*F68))</f>
        <v/>
      </c>
      <c r="H68" s="42"/>
      <c r="I68" s="42"/>
    </row>
    <row r="69" customFormat="false" ht="18.75" hidden="false" customHeight="true" outlineLevel="0" collapsed="false">
      <c r="A69" s="43"/>
      <c r="B69" s="36"/>
      <c r="C69" s="36"/>
      <c r="D69" s="36"/>
      <c r="E69" s="38"/>
      <c r="F69" s="40" t="str">
        <f aca="false">IF(C69="","",IFERROR(VLOOKUP(C69,Products!$A$5:$E$54,5,FALSE()),0))</f>
        <v/>
      </c>
      <c r="G69" s="40" t="str">
        <f aca="false">IF(C69="","",IF(H69="Cancelled",0,E69*F69))</f>
        <v/>
      </c>
      <c r="H69" s="42"/>
      <c r="I69" s="42"/>
    </row>
    <row r="70" customFormat="false" ht="18.75" hidden="false" customHeight="true" outlineLevel="0" collapsed="false">
      <c r="A70" s="43"/>
      <c r="B70" s="36"/>
      <c r="C70" s="36"/>
      <c r="D70" s="36"/>
      <c r="E70" s="38"/>
      <c r="F70" s="40" t="str">
        <f aca="false">IF(C70="","",IFERROR(VLOOKUP(C70,Products!$A$5:$E$54,5,FALSE()),0))</f>
        <v/>
      </c>
      <c r="G70" s="40" t="str">
        <f aca="false">IF(C70="","",IF(H70="Cancelled",0,E70*F70))</f>
        <v/>
      </c>
      <c r="H70" s="42"/>
      <c r="I70" s="42"/>
    </row>
    <row r="71" customFormat="false" ht="18.75" hidden="false" customHeight="true" outlineLevel="0" collapsed="false">
      <c r="A71" s="43"/>
      <c r="B71" s="36"/>
      <c r="C71" s="36"/>
      <c r="D71" s="36"/>
      <c r="E71" s="38"/>
      <c r="F71" s="40" t="str">
        <f aca="false">IF(C71="","",IFERROR(VLOOKUP(C71,Products!$A$5:$E$54,5,FALSE()),0))</f>
        <v/>
      </c>
      <c r="G71" s="40" t="str">
        <f aca="false">IF(C71="","",IF(H71="Cancelled",0,E71*F71))</f>
        <v/>
      </c>
      <c r="H71" s="42"/>
      <c r="I71" s="42"/>
    </row>
    <row r="72" customFormat="false" ht="18.75" hidden="false" customHeight="true" outlineLevel="0" collapsed="false">
      <c r="A72" s="43"/>
      <c r="B72" s="36"/>
      <c r="C72" s="36"/>
      <c r="D72" s="36"/>
      <c r="E72" s="38"/>
      <c r="F72" s="40" t="str">
        <f aca="false">IF(C72="","",IFERROR(VLOOKUP(C72,Products!$A$5:$E$54,5,FALSE()),0))</f>
        <v/>
      </c>
      <c r="G72" s="40" t="str">
        <f aca="false">IF(C72="","",IF(H72="Cancelled",0,E72*F72))</f>
        <v/>
      </c>
      <c r="H72" s="42"/>
      <c r="I72" s="42"/>
    </row>
    <row r="73" customFormat="false" ht="18.75" hidden="false" customHeight="true" outlineLevel="0" collapsed="false">
      <c r="A73" s="43"/>
      <c r="B73" s="36"/>
      <c r="C73" s="36"/>
      <c r="D73" s="36"/>
      <c r="E73" s="38"/>
      <c r="F73" s="40" t="str">
        <f aca="false">IF(C73="","",IFERROR(VLOOKUP(C73,Products!$A$5:$E$54,5,FALSE()),0))</f>
        <v/>
      </c>
      <c r="G73" s="40" t="str">
        <f aca="false">IF(C73="","",IF(H73="Cancelled",0,E73*F73))</f>
        <v/>
      </c>
      <c r="H73" s="42"/>
      <c r="I73" s="42"/>
    </row>
    <row r="74" customFormat="false" ht="18.75" hidden="false" customHeight="true" outlineLevel="0" collapsed="false">
      <c r="A74" s="43"/>
      <c r="B74" s="36"/>
      <c r="C74" s="36"/>
      <c r="D74" s="36"/>
      <c r="E74" s="38"/>
      <c r="F74" s="40" t="str">
        <f aca="false">IF(C74="","",IFERROR(VLOOKUP(C74,Products!$A$5:$E$54,5,FALSE()),0))</f>
        <v/>
      </c>
      <c r="G74" s="40" t="str">
        <f aca="false">IF(C74="","",IF(H74="Cancelled",0,E74*F74))</f>
        <v/>
      </c>
      <c r="H74" s="42"/>
      <c r="I74" s="42"/>
    </row>
    <row r="75" customFormat="false" ht="18.75" hidden="false" customHeight="true" outlineLevel="0" collapsed="false">
      <c r="A75" s="43"/>
      <c r="B75" s="36"/>
      <c r="C75" s="36"/>
      <c r="D75" s="36"/>
      <c r="E75" s="38"/>
      <c r="F75" s="40" t="str">
        <f aca="false">IF(C75="","",IFERROR(VLOOKUP(C75,Products!$A$5:$E$54,5,FALSE()),0))</f>
        <v/>
      </c>
      <c r="G75" s="40" t="str">
        <f aca="false">IF(C75="","",IF(H75="Cancelled",0,E75*F75))</f>
        <v/>
      </c>
      <c r="H75" s="42"/>
      <c r="I75" s="42"/>
    </row>
    <row r="76" customFormat="false" ht="18.75" hidden="false" customHeight="true" outlineLevel="0" collapsed="false">
      <c r="A76" s="43"/>
      <c r="B76" s="36"/>
      <c r="C76" s="36"/>
      <c r="D76" s="36"/>
      <c r="E76" s="38"/>
      <c r="F76" s="40" t="str">
        <f aca="false">IF(C76="","",IFERROR(VLOOKUP(C76,Products!$A$5:$E$54,5,FALSE()),0))</f>
        <v/>
      </c>
      <c r="G76" s="40" t="str">
        <f aca="false">IF(C76="","",IF(H76="Cancelled",0,E76*F76))</f>
        <v/>
      </c>
      <c r="H76" s="42"/>
      <c r="I76" s="42"/>
    </row>
    <row r="77" customFormat="false" ht="18.75" hidden="false" customHeight="true" outlineLevel="0" collapsed="false">
      <c r="A77" s="43"/>
      <c r="B77" s="36"/>
      <c r="C77" s="36"/>
      <c r="D77" s="36"/>
      <c r="E77" s="38"/>
      <c r="F77" s="40" t="str">
        <f aca="false">IF(C77="","",IFERROR(VLOOKUP(C77,Products!$A$5:$E$54,5,FALSE()),0))</f>
        <v/>
      </c>
      <c r="G77" s="40" t="str">
        <f aca="false">IF(C77="","",IF(H77="Cancelled",0,E77*F77))</f>
        <v/>
      </c>
      <c r="H77" s="42"/>
      <c r="I77" s="42"/>
    </row>
    <row r="78" customFormat="false" ht="18.75" hidden="false" customHeight="true" outlineLevel="0" collapsed="false">
      <c r="A78" s="43"/>
      <c r="B78" s="36"/>
      <c r="C78" s="36"/>
      <c r="D78" s="36"/>
      <c r="E78" s="38"/>
      <c r="F78" s="40" t="str">
        <f aca="false">IF(C78="","",IFERROR(VLOOKUP(C78,Products!$A$5:$E$54,5,FALSE()),0))</f>
        <v/>
      </c>
      <c r="G78" s="40" t="str">
        <f aca="false">IF(C78="","",IF(H78="Cancelled",0,E78*F78))</f>
        <v/>
      </c>
      <c r="H78" s="42"/>
      <c r="I78" s="42"/>
    </row>
    <row r="79" customFormat="false" ht="18.75" hidden="false" customHeight="true" outlineLevel="0" collapsed="false">
      <c r="A79" s="43"/>
      <c r="B79" s="36"/>
      <c r="C79" s="36"/>
      <c r="D79" s="36"/>
      <c r="E79" s="38"/>
      <c r="F79" s="40" t="str">
        <f aca="false">IF(C79="","",IFERROR(VLOOKUP(C79,Products!$A$5:$E$54,5,FALSE()),0))</f>
        <v/>
      </c>
      <c r="G79" s="40" t="str">
        <f aca="false">IF(C79="","",IF(H79="Cancelled",0,E79*F79))</f>
        <v/>
      </c>
      <c r="H79" s="42"/>
      <c r="I79" s="42"/>
    </row>
    <row r="80" customFormat="false" ht="18.75" hidden="false" customHeight="true" outlineLevel="0" collapsed="false">
      <c r="A80" s="43"/>
      <c r="B80" s="36"/>
      <c r="C80" s="36"/>
      <c r="D80" s="36"/>
      <c r="E80" s="38"/>
      <c r="F80" s="40" t="str">
        <f aca="false">IF(C80="","",IFERROR(VLOOKUP(C80,Products!$A$5:$E$54,5,FALSE()),0))</f>
        <v/>
      </c>
      <c r="G80" s="40" t="str">
        <f aca="false">IF(C80="","",IF(H80="Cancelled",0,E80*F80))</f>
        <v/>
      </c>
      <c r="H80" s="42"/>
      <c r="I80" s="42"/>
    </row>
    <row r="81" customFormat="false" ht="18.75" hidden="false" customHeight="true" outlineLevel="0" collapsed="false">
      <c r="A81" s="43"/>
      <c r="B81" s="36"/>
      <c r="C81" s="36"/>
      <c r="D81" s="36"/>
      <c r="E81" s="38"/>
      <c r="F81" s="40" t="str">
        <f aca="false">IF(C81="","",IFERROR(VLOOKUP(C81,Products!$A$5:$E$54,5,FALSE()),0))</f>
        <v/>
      </c>
      <c r="G81" s="40" t="str">
        <f aca="false">IF(C81="","",IF(H81="Cancelled",0,E81*F81))</f>
        <v/>
      </c>
      <c r="H81" s="42"/>
      <c r="I81" s="42"/>
    </row>
    <row r="82" customFormat="false" ht="18.75" hidden="false" customHeight="true" outlineLevel="0" collapsed="false">
      <c r="A82" s="43"/>
      <c r="B82" s="36"/>
      <c r="C82" s="36"/>
      <c r="D82" s="36"/>
      <c r="E82" s="38"/>
      <c r="F82" s="40" t="str">
        <f aca="false">IF(C82="","",IFERROR(VLOOKUP(C82,Products!$A$5:$E$54,5,FALSE()),0))</f>
        <v/>
      </c>
      <c r="G82" s="40" t="str">
        <f aca="false">IF(C82="","",IF(H82="Cancelled",0,E82*F82))</f>
        <v/>
      </c>
      <c r="H82" s="42"/>
      <c r="I82" s="42"/>
    </row>
    <row r="83" customFormat="false" ht="18.75" hidden="false" customHeight="true" outlineLevel="0" collapsed="false">
      <c r="A83" s="43"/>
      <c r="B83" s="36"/>
      <c r="C83" s="36"/>
      <c r="D83" s="36"/>
      <c r="E83" s="38"/>
      <c r="F83" s="40" t="str">
        <f aca="false">IF(C83="","",IFERROR(VLOOKUP(C83,Products!$A$5:$E$54,5,FALSE()),0))</f>
        <v/>
      </c>
      <c r="G83" s="40" t="str">
        <f aca="false">IF(C83="","",IF(H83="Cancelled",0,E83*F83))</f>
        <v/>
      </c>
      <c r="H83" s="42"/>
      <c r="I83" s="42"/>
    </row>
    <row r="84" customFormat="false" ht="18.75" hidden="false" customHeight="true" outlineLevel="0" collapsed="false">
      <c r="A84" s="43"/>
      <c r="B84" s="36"/>
      <c r="C84" s="36"/>
      <c r="D84" s="36"/>
      <c r="E84" s="38"/>
      <c r="F84" s="40" t="str">
        <f aca="false">IF(C84="","",IFERROR(VLOOKUP(C84,Products!$A$5:$E$54,5,FALSE()),0))</f>
        <v/>
      </c>
      <c r="G84" s="40" t="str">
        <f aca="false">IF(C84="","",IF(H84="Cancelled",0,E84*F84))</f>
        <v/>
      </c>
      <c r="H84" s="42"/>
      <c r="I84" s="42"/>
    </row>
    <row r="85" customFormat="false" ht="18.75" hidden="false" customHeight="true" outlineLevel="0" collapsed="false">
      <c r="A85" s="43"/>
      <c r="B85" s="36"/>
      <c r="C85" s="36"/>
      <c r="D85" s="36"/>
      <c r="E85" s="38"/>
      <c r="F85" s="40" t="str">
        <f aca="false">IF(C85="","",IFERROR(VLOOKUP(C85,Products!$A$5:$E$54,5,FALSE()),0))</f>
        <v/>
      </c>
      <c r="G85" s="40" t="str">
        <f aca="false">IF(C85="","",IF(H85="Cancelled",0,E85*F85))</f>
        <v/>
      </c>
      <c r="H85" s="42"/>
      <c r="I85" s="42"/>
    </row>
    <row r="86" customFormat="false" ht="18.75" hidden="false" customHeight="true" outlineLevel="0" collapsed="false">
      <c r="A86" s="43"/>
      <c r="B86" s="36"/>
      <c r="C86" s="36"/>
      <c r="D86" s="36"/>
      <c r="E86" s="38"/>
      <c r="F86" s="40" t="str">
        <f aca="false">IF(C86="","",IFERROR(VLOOKUP(C86,Products!$A$5:$E$54,5,FALSE()),0))</f>
        <v/>
      </c>
      <c r="G86" s="40" t="str">
        <f aca="false">IF(C86="","",IF(H86="Cancelled",0,E86*F86))</f>
        <v/>
      </c>
      <c r="H86" s="42"/>
      <c r="I86" s="42"/>
    </row>
    <row r="87" customFormat="false" ht="18.75" hidden="false" customHeight="true" outlineLevel="0" collapsed="false">
      <c r="A87" s="43"/>
      <c r="B87" s="36"/>
      <c r="C87" s="36"/>
      <c r="D87" s="36"/>
      <c r="E87" s="38"/>
      <c r="F87" s="40" t="str">
        <f aca="false">IF(C87="","",IFERROR(VLOOKUP(C87,Products!$A$5:$E$54,5,FALSE()),0))</f>
        <v/>
      </c>
      <c r="G87" s="40" t="str">
        <f aca="false">IF(C87="","",IF(H87="Cancelled",0,E87*F87))</f>
        <v/>
      </c>
      <c r="H87" s="42"/>
      <c r="I87" s="42"/>
    </row>
    <row r="88" customFormat="false" ht="18.75" hidden="false" customHeight="true" outlineLevel="0" collapsed="false">
      <c r="A88" s="43"/>
      <c r="B88" s="36"/>
      <c r="C88" s="36"/>
      <c r="D88" s="36"/>
      <c r="E88" s="38"/>
      <c r="F88" s="40" t="str">
        <f aca="false">IF(C88="","",IFERROR(VLOOKUP(C88,Products!$A$5:$E$54,5,FALSE()),0))</f>
        <v/>
      </c>
      <c r="G88" s="40" t="str">
        <f aca="false">IF(C88="","",IF(H88="Cancelled",0,E88*F88))</f>
        <v/>
      </c>
      <c r="H88" s="42"/>
      <c r="I88" s="42"/>
    </row>
    <row r="89" customFormat="false" ht="18.75" hidden="false" customHeight="true" outlineLevel="0" collapsed="false">
      <c r="A89" s="43"/>
      <c r="B89" s="36"/>
      <c r="C89" s="36"/>
      <c r="D89" s="36"/>
      <c r="E89" s="38"/>
      <c r="F89" s="40" t="str">
        <f aca="false">IF(C89="","",IFERROR(VLOOKUP(C89,Products!$A$5:$E$54,5,FALSE()),0))</f>
        <v/>
      </c>
      <c r="G89" s="40" t="str">
        <f aca="false">IF(C89="","",IF(H89="Cancelled",0,E89*F89))</f>
        <v/>
      </c>
      <c r="H89" s="42"/>
      <c r="I89" s="42"/>
    </row>
    <row r="90" customFormat="false" ht="18.75" hidden="false" customHeight="true" outlineLevel="0" collapsed="false">
      <c r="A90" s="43"/>
      <c r="B90" s="36"/>
      <c r="C90" s="36"/>
      <c r="D90" s="36"/>
      <c r="E90" s="38"/>
      <c r="F90" s="40" t="str">
        <f aca="false">IF(C90="","",IFERROR(VLOOKUP(C90,Products!$A$5:$E$54,5,FALSE()),0))</f>
        <v/>
      </c>
      <c r="G90" s="40" t="str">
        <f aca="false">IF(C90="","",IF(H90="Cancelled",0,E90*F90))</f>
        <v/>
      </c>
      <c r="H90" s="42"/>
      <c r="I90" s="42"/>
    </row>
    <row r="91" customFormat="false" ht="18.75" hidden="false" customHeight="true" outlineLevel="0" collapsed="false">
      <c r="A91" s="43"/>
      <c r="B91" s="36"/>
      <c r="C91" s="36"/>
      <c r="D91" s="36"/>
      <c r="E91" s="38"/>
      <c r="F91" s="40" t="str">
        <f aca="false">IF(C91="","",IFERROR(VLOOKUP(C91,Products!$A$5:$E$54,5,FALSE()),0))</f>
        <v/>
      </c>
      <c r="G91" s="40" t="str">
        <f aca="false">IF(C91="","",IF(H91="Cancelled",0,E91*F91))</f>
        <v/>
      </c>
      <c r="H91" s="42"/>
      <c r="I91" s="42"/>
    </row>
    <row r="92" customFormat="false" ht="18.75" hidden="false" customHeight="true" outlineLevel="0" collapsed="false">
      <c r="A92" s="43"/>
      <c r="B92" s="36"/>
      <c r="C92" s="36"/>
      <c r="D92" s="36"/>
      <c r="E92" s="38"/>
      <c r="F92" s="40" t="str">
        <f aca="false">IF(C92="","",IFERROR(VLOOKUP(C92,Products!$A$5:$E$54,5,FALSE()),0))</f>
        <v/>
      </c>
      <c r="G92" s="40" t="str">
        <f aca="false">IF(C92="","",IF(H92="Cancelled",0,E92*F92))</f>
        <v/>
      </c>
      <c r="H92" s="42"/>
      <c r="I92" s="42"/>
    </row>
    <row r="93" customFormat="false" ht="18.75" hidden="false" customHeight="true" outlineLevel="0" collapsed="false">
      <c r="A93" s="43"/>
      <c r="B93" s="36"/>
      <c r="C93" s="36"/>
      <c r="D93" s="36"/>
      <c r="E93" s="38"/>
      <c r="F93" s="40" t="str">
        <f aca="false">IF(C93="","",IFERROR(VLOOKUP(C93,Products!$A$5:$E$54,5,FALSE()),0))</f>
        <v/>
      </c>
      <c r="G93" s="40" t="str">
        <f aca="false">IF(C93="","",IF(H93="Cancelled",0,E93*F93))</f>
        <v/>
      </c>
      <c r="H93" s="42"/>
      <c r="I93" s="42"/>
    </row>
    <row r="94" customFormat="false" ht="18.75" hidden="false" customHeight="true" outlineLevel="0" collapsed="false">
      <c r="A94" s="43"/>
      <c r="B94" s="36"/>
      <c r="C94" s="36"/>
      <c r="D94" s="36"/>
      <c r="E94" s="38"/>
      <c r="F94" s="40" t="str">
        <f aca="false">IF(C94="","",IFERROR(VLOOKUP(C94,Products!$A$5:$E$54,5,FALSE()),0))</f>
        <v/>
      </c>
      <c r="G94" s="40" t="str">
        <f aca="false">IF(C94="","",IF(H94="Cancelled",0,E94*F94))</f>
        <v/>
      </c>
      <c r="H94" s="42"/>
      <c r="I94" s="42"/>
    </row>
    <row r="95" customFormat="false" ht="18.75" hidden="false" customHeight="true" outlineLevel="0" collapsed="false">
      <c r="A95" s="43"/>
      <c r="B95" s="36"/>
      <c r="C95" s="36"/>
      <c r="D95" s="36"/>
      <c r="E95" s="38"/>
      <c r="F95" s="40" t="str">
        <f aca="false">IF(C95="","",IFERROR(VLOOKUP(C95,Products!$A$5:$E$54,5,FALSE()),0))</f>
        <v/>
      </c>
      <c r="G95" s="40" t="str">
        <f aca="false">IF(C95="","",IF(H95="Cancelled",0,E95*F95))</f>
        <v/>
      </c>
      <c r="H95" s="42"/>
      <c r="I95" s="42"/>
    </row>
    <row r="96" customFormat="false" ht="18.75" hidden="false" customHeight="true" outlineLevel="0" collapsed="false">
      <c r="A96" s="43"/>
      <c r="B96" s="36"/>
      <c r="C96" s="36"/>
      <c r="D96" s="36"/>
      <c r="E96" s="38"/>
      <c r="F96" s="40" t="str">
        <f aca="false">IF(C96="","",IFERROR(VLOOKUP(C96,Products!$A$5:$E$54,5,FALSE()),0))</f>
        <v/>
      </c>
      <c r="G96" s="40" t="str">
        <f aca="false">IF(C96="","",IF(H96="Cancelled",0,E96*F96))</f>
        <v/>
      </c>
      <c r="H96" s="42"/>
      <c r="I96" s="42"/>
    </row>
    <row r="97" customFormat="false" ht="18.75" hidden="false" customHeight="true" outlineLevel="0" collapsed="false">
      <c r="A97" s="43"/>
      <c r="B97" s="36"/>
      <c r="C97" s="36"/>
      <c r="D97" s="36"/>
      <c r="E97" s="38"/>
      <c r="F97" s="40" t="str">
        <f aca="false">IF(C97="","",IFERROR(VLOOKUP(C97,Products!$A$5:$E$54,5,FALSE()),0))</f>
        <v/>
      </c>
      <c r="G97" s="40" t="str">
        <f aca="false">IF(C97="","",IF(H97="Cancelled",0,E97*F97))</f>
        <v/>
      </c>
      <c r="H97" s="42"/>
      <c r="I97" s="42"/>
    </row>
    <row r="98" customFormat="false" ht="18.75" hidden="false" customHeight="true" outlineLevel="0" collapsed="false">
      <c r="A98" s="43"/>
      <c r="B98" s="36"/>
      <c r="C98" s="36"/>
      <c r="D98" s="36"/>
      <c r="E98" s="38"/>
      <c r="F98" s="40" t="str">
        <f aca="false">IF(C98="","",IFERROR(VLOOKUP(C98,Products!$A$5:$E$54,5,FALSE()),0))</f>
        <v/>
      </c>
      <c r="G98" s="40" t="str">
        <f aca="false">IF(C98="","",IF(H98="Cancelled",0,E98*F98))</f>
        <v/>
      </c>
      <c r="H98" s="42"/>
      <c r="I98" s="42"/>
    </row>
    <row r="99" customFormat="false" ht="18.75" hidden="false" customHeight="true" outlineLevel="0" collapsed="false">
      <c r="A99" s="43"/>
      <c r="B99" s="36"/>
      <c r="C99" s="36"/>
      <c r="D99" s="36"/>
      <c r="E99" s="38"/>
      <c r="F99" s="40" t="str">
        <f aca="false">IF(C99="","",IFERROR(VLOOKUP(C99,Products!$A$5:$E$54,5,FALSE()),0))</f>
        <v/>
      </c>
      <c r="G99" s="40" t="str">
        <f aca="false">IF(C99="","",IF(H99="Cancelled",0,E99*F99))</f>
        <v/>
      </c>
      <c r="H99" s="42"/>
      <c r="I99" s="42"/>
    </row>
    <row r="100" customFormat="false" ht="18.75" hidden="false" customHeight="true" outlineLevel="0" collapsed="false">
      <c r="A100" s="43"/>
      <c r="B100" s="36"/>
      <c r="C100" s="36"/>
      <c r="D100" s="36"/>
      <c r="E100" s="38"/>
      <c r="F100" s="40" t="str">
        <f aca="false">IF(C100="","",IFERROR(VLOOKUP(C100,Products!$A$5:$E$54,5,FALSE()),0))</f>
        <v/>
      </c>
      <c r="G100" s="40" t="str">
        <f aca="false">IF(C100="","",IF(H100="Cancelled",0,E100*F100))</f>
        <v/>
      </c>
      <c r="H100" s="42"/>
      <c r="I100" s="42"/>
    </row>
    <row r="101" customFormat="false" ht="18.75" hidden="false" customHeight="true" outlineLevel="0" collapsed="false">
      <c r="A101" s="43"/>
      <c r="B101" s="36"/>
      <c r="C101" s="36"/>
      <c r="D101" s="36"/>
      <c r="E101" s="38"/>
      <c r="F101" s="40" t="str">
        <f aca="false">IF(C101="","",IFERROR(VLOOKUP(C101,Products!$A$5:$E$54,5,FALSE()),0))</f>
        <v/>
      </c>
      <c r="G101" s="40" t="str">
        <f aca="false">IF(C101="","",IF(H101="Cancelled",0,E101*F101))</f>
        <v/>
      </c>
      <c r="H101" s="42"/>
      <c r="I101" s="42"/>
    </row>
    <row r="102" customFormat="false" ht="18.75" hidden="false" customHeight="true" outlineLevel="0" collapsed="false">
      <c r="A102" s="43"/>
      <c r="B102" s="36"/>
      <c r="C102" s="36"/>
      <c r="D102" s="36"/>
      <c r="E102" s="38"/>
      <c r="F102" s="40" t="str">
        <f aca="false">IF(C102="","",IFERROR(VLOOKUP(C102,Products!$A$5:$E$54,5,FALSE()),0))</f>
        <v/>
      </c>
      <c r="G102" s="40" t="str">
        <f aca="false">IF(C102="","",IF(H102="Cancelled",0,E102*F102))</f>
        <v/>
      </c>
      <c r="H102" s="42"/>
      <c r="I102" s="42"/>
    </row>
    <row r="103" customFormat="false" ht="18.75" hidden="false" customHeight="true" outlineLevel="0" collapsed="false">
      <c r="A103" s="43"/>
      <c r="B103" s="36"/>
      <c r="C103" s="36"/>
      <c r="D103" s="36"/>
      <c r="E103" s="38"/>
      <c r="F103" s="40" t="str">
        <f aca="false">IF(C103="","",IFERROR(VLOOKUP(C103,Products!$A$5:$E$54,5,FALSE()),0))</f>
        <v/>
      </c>
      <c r="G103" s="40" t="str">
        <f aca="false">IF(C103="","",IF(H103="Cancelled",0,E103*F103))</f>
        <v/>
      </c>
      <c r="H103" s="42"/>
      <c r="I103" s="42"/>
    </row>
    <row r="104" customFormat="false" ht="18.75" hidden="false" customHeight="true" outlineLevel="0" collapsed="false">
      <c r="A104" s="43"/>
      <c r="B104" s="36"/>
      <c r="C104" s="36"/>
      <c r="D104" s="36"/>
      <c r="E104" s="38"/>
      <c r="F104" s="40" t="str">
        <f aca="false">IF(C104="","",IFERROR(VLOOKUP(C104,Products!$A$5:$E$54,5,FALSE()),0))</f>
        <v/>
      </c>
      <c r="G104" s="40" t="str">
        <f aca="false">IF(C104="","",IF(H104="Cancelled",0,E104*F104))</f>
        <v/>
      </c>
      <c r="H104" s="42"/>
      <c r="I104" s="42"/>
    </row>
  </sheetData>
  <dataValidations count="2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H5:H104" type="list">
      <formula1>Lists!$B$5:$B$30</formula1>
      <formula2>0</formula2>
    </dataValidation>
    <dataValidation allowBlank="true" error="Pick a value from the dropdown. To add a new choice, edit the Lists tab." errorStyle="warning" errorTitle="Not in the list" operator="between" prompt="Choose a SKU from the Products sheet." promptTitle="Pick a SKU" showDropDown="false" showErrorMessage="true" showInputMessage="true" sqref="C5:C104" type="list">
      <formula1>Products!$A$5:$A$54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7" min="3" style="0" width="14"/>
    <col collapsed="false" customWidth="true" hidden="false" outlineLevel="0" max="8" min="8" style="0" width="17"/>
    <col collapsed="false" customWidth="true" hidden="false" outlineLevel="0" max="9" min="9" style="0" width="14"/>
    <col collapsed="false" customWidth="true" hidden="false" outlineLevel="0" max="10" min="10" style="0" width="28"/>
  </cols>
  <sheetData>
    <row r="1" customFormat="false" ht="33.75" hidden="false" customHeight="true" outlineLevel="0" collapsed="false">
      <c r="A1" s="30" t="s">
        <v>43</v>
      </c>
      <c r="B1" s="31"/>
      <c r="C1" s="31"/>
      <c r="D1" s="31"/>
      <c r="E1" s="31"/>
      <c r="F1" s="31"/>
      <c r="G1" s="31"/>
      <c r="H1" s="31"/>
      <c r="I1" s="31"/>
      <c r="J1" s="31"/>
    </row>
    <row r="2" customFormat="false" ht="21.75" hidden="false" customHeight="true" outlineLevel="0" collapsed="false">
      <c r="A2" s="32" t="s">
        <v>84</v>
      </c>
      <c r="B2" s="33"/>
      <c r="C2" s="33"/>
      <c r="D2" s="33"/>
      <c r="E2" s="33"/>
      <c r="F2" s="33"/>
      <c r="G2" s="33"/>
      <c r="H2" s="33"/>
      <c r="I2" s="33"/>
      <c r="J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85</v>
      </c>
      <c r="B4" s="34" t="s">
        <v>86</v>
      </c>
      <c r="C4" s="34" t="s">
        <v>50</v>
      </c>
      <c r="D4" s="35" t="s">
        <v>70</v>
      </c>
      <c r="E4" s="35" t="s">
        <v>53</v>
      </c>
      <c r="F4" s="35" t="s">
        <v>87</v>
      </c>
      <c r="G4" s="34" t="s">
        <v>88</v>
      </c>
      <c r="H4" s="34" t="s">
        <v>89</v>
      </c>
      <c r="I4" s="34" t="s">
        <v>58</v>
      </c>
      <c r="J4" s="34" t="s">
        <v>6</v>
      </c>
    </row>
    <row r="5" customFormat="false" ht="18.75" hidden="false" customHeight="true" outlineLevel="0" collapsed="false">
      <c r="A5" s="36" t="s">
        <v>90</v>
      </c>
      <c r="B5" s="36" t="s">
        <v>91</v>
      </c>
      <c r="C5" s="36" t="s">
        <v>59</v>
      </c>
      <c r="D5" s="38" t="n">
        <v>75</v>
      </c>
      <c r="E5" s="37" t="n">
        <v>4.5</v>
      </c>
      <c r="F5" s="40" t="n">
        <f aca="false">IF(A5="","",D5*E5)</f>
        <v>337.5</v>
      </c>
      <c r="G5" s="44" t="n">
        <v>46305</v>
      </c>
      <c r="H5" s="44" t="n">
        <v>46315</v>
      </c>
      <c r="I5" s="42" t="s">
        <v>36</v>
      </c>
      <c r="J5" s="42"/>
    </row>
    <row r="6" customFormat="false" ht="18.75" hidden="false" customHeight="true" outlineLevel="0" collapsed="false">
      <c r="A6" s="36" t="s">
        <v>92</v>
      </c>
      <c r="B6" s="36" t="s">
        <v>93</v>
      </c>
      <c r="C6" s="36" t="s">
        <v>62</v>
      </c>
      <c r="D6" s="38" t="n">
        <v>15</v>
      </c>
      <c r="E6" s="37" t="n">
        <v>18</v>
      </c>
      <c r="F6" s="40" t="n">
        <f aca="false">IF(A6="","",D6*E6)</f>
        <v>270</v>
      </c>
      <c r="G6" s="44" t="n">
        <v>46307</v>
      </c>
      <c r="H6" s="44" t="n">
        <v>46321</v>
      </c>
      <c r="I6" s="42" t="s">
        <v>36</v>
      </c>
      <c r="J6" s="42"/>
    </row>
    <row r="7" customFormat="false" ht="18.75" hidden="false" customHeight="true" outlineLevel="0" collapsed="false">
      <c r="A7" s="36"/>
      <c r="B7" s="36"/>
      <c r="C7" s="36"/>
      <c r="D7" s="38"/>
      <c r="E7" s="37"/>
      <c r="F7" s="40" t="str">
        <f aca="false">IF(A7="","",D7*E7)</f>
        <v/>
      </c>
      <c r="G7" s="44"/>
      <c r="H7" s="44"/>
      <c r="I7" s="42"/>
      <c r="J7" s="42"/>
    </row>
    <row r="8" customFormat="false" ht="18.75" hidden="false" customHeight="true" outlineLevel="0" collapsed="false">
      <c r="A8" s="36"/>
      <c r="B8" s="36"/>
      <c r="C8" s="36"/>
      <c r="D8" s="38"/>
      <c r="E8" s="37"/>
      <c r="F8" s="40" t="str">
        <f aca="false">IF(A8="","",D8*E8)</f>
        <v/>
      </c>
      <c r="G8" s="44"/>
      <c r="H8" s="44"/>
      <c r="I8" s="42"/>
      <c r="J8" s="42"/>
    </row>
    <row r="9" customFormat="false" ht="18.75" hidden="false" customHeight="true" outlineLevel="0" collapsed="false">
      <c r="A9" s="36"/>
      <c r="B9" s="36"/>
      <c r="C9" s="36"/>
      <c r="D9" s="38"/>
      <c r="E9" s="37"/>
      <c r="F9" s="40" t="str">
        <f aca="false">IF(A9="","",D9*E9)</f>
        <v/>
      </c>
      <c r="G9" s="44"/>
      <c r="H9" s="44"/>
      <c r="I9" s="42"/>
      <c r="J9" s="42"/>
    </row>
    <row r="10" customFormat="false" ht="18.75" hidden="false" customHeight="true" outlineLevel="0" collapsed="false">
      <c r="A10" s="36"/>
      <c r="B10" s="36"/>
      <c r="C10" s="36"/>
      <c r="D10" s="38"/>
      <c r="E10" s="37"/>
      <c r="F10" s="40" t="str">
        <f aca="false">IF(A10="","",D10*E10)</f>
        <v/>
      </c>
      <c r="G10" s="44"/>
      <c r="H10" s="44"/>
      <c r="I10" s="42"/>
      <c r="J10" s="42"/>
    </row>
    <row r="11" customFormat="false" ht="18.75" hidden="false" customHeight="true" outlineLevel="0" collapsed="false">
      <c r="A11" s="36"/>
      <c r="B11" s="36"/>
      <c r="C11" s="36"/>
      <c r="D11" s="38"/>
      <c r="E11" s="37"/>
      <c r="F11" s="40" t="str">
        <f aca="false">IF(A11="","",D11*E11)</f>
        <v/>
      </c>
      <c r="G11" s="44"/>
      <c r="H11" s="44"/>
      <c r="I11" s="42"/>
      <c r="J11" s="42"/>
    </row>
    <row r="12" customFormat="false" ht="18.75" hidden="false" customHeight="true" outlineLevel="0" collapsed="false">
      <c r="A12" s="36"/>
      <c r="B12" s="36"/>
      <c r="C12" s="36"/>
      <c r="D12" s="38"/>
      <c r="E12" s="37"/>
      <c r="F12" s="40" t="str">
        <f aca="false">IF(A12="","",D12*E12)</f>
        <v/>
      </c>
      <c r="G12" s="44"/>
      <c r="H12" s="44"/>
      <c r="I12" s="42"/>
      <c r="J12" s="42"/>
    </row>
    <row r="13" customFormat="false" ht="18.75" hidden="false" customHeight="true" outlineLevel="0" collapsed="false">
      <c r="A13" s="36"/>
      <c r="B13" s="36"/>
      <c r="C13" s="36"/>
      <c r="D13" s="38"/>
      <c r="E13" s="37"/>
      <c r="F13" s="40" t="str">
        <f aca="false">IF(A13="","",D13*E13)</f>
        <v/>
      </c>
      <c r="G13" s="44"/>
      <c r="H13" s="44"/>
      <c r="I13" s="42"/>
      <c r="J13" s="42"/>
    </row>
    <row r="14" customFormat="false" ht="18.75" hidden="false" customHeight="true" outlineLevel="0" collapsed="false">
      <c r="A14" s="36"/>
      <c r="B14" s="36"/>
      <c r="C14" s="36"/>
      <c r="D14" s="38"/>
      <c r="E14" s="37"/>
      <c r="F14" s="40" t="str">
        <f aca="false">IF(A14="","",D14*E14)</f>
        <v/>
      </c>
      <c r="G14" s="44"/>
      <c r="H14" s="44"/>
      <c r="I14" s="42"/>
      <c r="J14" s="42"/>
    </row>
    <row r="15" customFormat="false" ht="18.75" hidden="false" customHeight="true" outlineLevel="0" collapsed="false">
      <c r="A15" s="36"/>
      <c r="B15" s="36"/>
      <c r="C15" s="36"/>
      <c r="D15" s="38"/>
      <c r="E15" s="37"/>
      <c r="F15" s="40" t="str">
        <f aca="false">IF(A15="","",D15*E15)</f>
        <v/>
      </c>
      <c r="G15" s="44"/>
      <c r="H15" s="44"/>
      <c r="I15" s="42"/>
      <c r="J15" s="42"/>
    </row>
    <row r="16" customFormat="false" ht="18.75" hidden="false" customHeight="true" outlineLevel="0" collapsed="false">
      <c r="A16" s="36"/>
      <c r="B16" s="36"/>
      <c r="C16" s="36"/>
      <c r="D16" s="38"/>
      <c r="E16" s="37"/>
      <c r="F16" s="40" t="str">
        <f aca="false">IF(A16="","",D16*E16)</f>
        <v/>
      </c>
      <c r="G16" s="44"/>
      <c r="H16" s="44"/>
      <c r="I16" s="42"/>
      <c r="J16" s="42"/>
    </row>
    <row r="17" customFormat="false" ht="18.75" hidden="false" customHeight="true" outlineLevel="0" collapsed="false">
      <c r="A17" s="36"/>
      <c r="B17" s="36"/>
      <c r="C17" s="36"/>
      <c r="D17" s="38"/>
      <c r="E17" s="37"/>
      <c r="F17" s="40" t="str">
        <f aca="false">IF(A17="","",D17*E17)</f>
        <v/>
      </c>
      <c r="G17" s="44"/>
      <c r="H17" s="44"/>
      <c r="I17" s="42"/>
      <c r="J17" s="42"/>
    </row>
    <row r="18" customFormat="false" ht="18.75" hidden="false" customHeight="true" outlineLevel="0" collapsed="false">
      <c r="A18" s="36"/>
      <c r="B18" s="36"/>
      <c r="C18" s="36"/>
      <c r="D18" s="38"/>
      <c r="E18" s="37"/>
      <c r="F18" s="40" t="str">
        <f aca="false">IF(A18="","",D18*E18)</f>
        <v/>
      </c>
      <c r="G18" s="44"/>
      <c r="H18" s="44"/>
      <c r="I18" s="42"/>
      <c r="J18" s="42"/>
    </row>
    <row r="19" customFormat="false" ht="18.75" hidden="false" customHeight="true" outlineLevel="0" collapsed="false">
      <c r="A19" s="36"/>
      <c r="B19" s="36"/>
      <c r="C19" s="36"/>
      <c r="D19" s="38"/>
      <c r="E19" s="37"/>
      <c r="F19" s="40" t="str">
        <f aca="false">IF(A19="","",D19*E19)</f>
        <v/>
      </c>
      <c r="G19" s="44"/>
      <c r="H19" s="44"/>
      <c r="I19" s="42"/>
      <c r="J19" s="42"/>
    </row>
    <row r="20" customFormat="false" ht="18.75" hidden="false" customHeight="true" outlineLevel="0" collapsed="false">
      <c r="A20" s="36"/>
      <c r="B20" s="36"/>
      <c r="C20" s="36"/>
      <c r="D20" s="38"/>
      <c r="E20" s="37"/>
      <c r="F20" s="40" t="str">
        <f aca="false">IF(A20="","",D20*E20)</f>
        <v/>
      </c>
      <c r="G20" s="44"/>
      <c r="H20" s="44"/>
      <c r="I20" s="42"/>
      <c r="J20" s="42"/>
    </row>
    <row r="21" customFormat="false" ht="18.75" hidden="false" customHeight="true" outlineLevel="0" collapsed="false">
      <c r="A21" s="36"/>
      <c r="B21" s="36"/>
      <c r="C21" s="36"/>
      <c r="D21" s="38"/>
      <c r="E21" s="37"/>
      <c r="F21" s="40" t="str">
        <f aca="false">IF(A21="","",D21*E21)</f>
        <v/>
      </c>
      <c r="G21" s="44"/>
      <c r="H21" s="44"/>
      <c r="I21" s="42"/>
      <c r="J21" s="42"/>
    </row>
    <row r="22" customFormat="false" ht="18.75" hidden="false" customHeight="true" outlineLevel="0" collapsed="false">
      <c r="A22" s="36"/>
      <c r="B22" s="36"/>
      <c r="C22" s="36"/>
      <c r="D22" s="38"/>
      <c r="E22" s="37"/>
      <c r="F22" s="40" t="str">
        <f aca="false">IF(A22="","",D22*E22)</f>
        <v/>
      </c>
      <c r="G22" s="44"/>
      <c r="H22" s="44"/>
      <c r="I22" s="42"/>
      <c r="J22" s="42"/>
    </row>
    <row r="23" customFormat="false" ht="18.75" hidden="false" customHeight="true" outlineLevel="0" collapsed="false">
      <c r="A23" s="36"/>
      <c r="B23" s="36"/>
      <c r="C23" s="36"/>
      <c r="D23" s="38"/>
      <c r="E23" s="37"/>
      <c r="F23" s="40" t="str">
        <f aca="false">IF(A23="","",D23*E23)</f>
        <v/>
      </c>
      <c r="G23" s="44"/>
      <c r="H23" s="44"/>
      <c r="I23" s="42"/>
      <c r="J23" s="42"/>
    </row>
    <row r="24" customFormat="false" ht="18.75" hidden="false" customHeight="true" outlineLevel="0" collapsed="false">
      <c r="A24" s="36"/>
      <c r="B24" s="36"/>
      <c r="C24" s="36"/>
      <c r="D24" s="38"/>
      <c r="E24" s="37"/>
      <c r="F24" s="40" t="str">
        <f aca="false">IF(A24="","",D24*E24)</f>
        <v/>
      </c>
      <c r="G24" s="44"/>
      <c r="H24" s="44"/>
      <c r="I24" s="42"/>
      <c r="J24" s="42"/>
    </row>
    <row r="25" customFormat="false" ht="18.75" hidden="false" customHeight="true" outlineLevel="0" collapsed="false">
      <c r="A25" s="36"/>
      <c r="B25" s="36"/>
      <c r="C25" s="36"/>
      <c r="D25" s="38"/>
      <c r="E25" s="37"/>
      <c r="F25" s="40" t="str">
        <f aca="false">IF(A25="","",D25*E25)</f>
        <v/>
      </c>
      <c r="G25" s="44"/>
      <c r="H25" s="44"/>
      <c r="I25" s="42"/>
      <c r="J25" s="42"/>
    </row>
    <row r="26" customFormat="false" ht="18.75" hidden="false" customHeight="true" outlineLevel="0" collapsed="false">
      <c r="A26" s="36"/>
      <c r="B26" s="36"/>
      <c r="C26" s="36"/>
      <c r="D26" s="38"/>
      <c r="E26" s="37"/>
      <c r="F26" s="40" t="str">
        <f aca="false">IF(A26="","",D26*E26)</f>
        <v/>
      </c>
      <c r="G26" s="44"/>
      <c r="H26" s="44"/>
      <c r="I26" s="42"/>
      <c r="J26" s="42"/>
    </row>
    <row r="27" customFormat="false" ht="18.75" hidden="false" customHeight="true" outlineLevel="0" collapsed="false">
      <c r="A27" s="36"/>
      <c r="B27" s="36"/>
      <c r="C27" s="36"/>
      <c r="D27" s="38"/>
      <c r="E27" s="37"/>
      <c r="F27" s="40" t="str">
        <f aca="false">IF(A27="","",D27*E27)</f>
        <v/>
      </c>
      <c r="G27" s="44"/>
      <c r="H27" s="44"/>
      <c r="I27" s="42"/>
      <c r="J27" s="42"/>
    </row>
    <row r="28" customFormat="false" ht="18.75" hidden="false" customHeight="true" outlineLevel="0" collapsed="false">
      <c r="A28" s="36"/>
      <c r="B28" s="36"/>
      <c r="C28" s="36"/>
      <c r="D28" s="38"/>
      <c r="E28" s="37"/>
      <c r="F28" s="40" t="str">
        <f aca="false">IF(A28="","",D28*E28)</f>
        <v/>
      </c>
      <c r="G28" s="44"/>
      <c r="H28" s="44"/>
      <c r="I28" s="42"/>
      <c r="J28" s="42"/>
    </row>
    <row r="29" customFormat="false" ht="18.75" hidden="false" customHeight="true" outlineLevel="0" collapsed="false">
      <c r="A29" s="36"/>
      <c r="B29" s="36"/>
      <c r="C29" s="36"/>
      <c r="D29" s="38"/>
      <c r="E29" s="37"/>
      <c r="F29" s="40" t="str">
        <f aca="false">IF(A29="","",D29*E29)</f>
        <v/>
      </c>
      <c r="G29" s="44"/>
      <c r="H29" s="44"/>
      <c r="I29" s="42"/>
      <c r="J29" s="42"/>
    </row>
    <row r="30" customFormat="false" ht="18.75" hidden="false" customHeight="true" outlineLevel="0" collapsed="false">
      <c r="A30" s="36"/>
      <c r="B30" s="36"/>
      <c r="C30" s="36"/>
      <c r="D30" s="38"/>
      <c r="E30" s="37"/>
      <c r="F30" s="40" t="str">
        <f aca="false">IF(A30="","",D30*E30)</f>
        <v/>
      </c>
      <c r="G30" s="44"/>
      <c r="H30" s="44"/>
      <c r="I30" s="42"/>
      <c r="J30" s="42"/>
    </row>
    <row r="31" customFormat="false" ht="18.75" hidden="false" customHeight="true" outlineLevel="0" collapsed="false">
      <c r="A31" s="36"/>
      <c r="B31" s="36"/>
      <c r="C31" s="36"/>
      <c r="D31" s="38"/>
      <c r="E31" s="37"/>
      <c r="F31" s="40" t="str">
        <f aca="false">IF(A31="","",D31*E31)</f>
        <v/>
      </c>
      <c r="G31" s="44"/>
      <c r="H31" s="44"/>
      <c r="I31" s="42"/>
      <c r="J31" s="42"/>
    </row>
    <row r="32" customFormat="false" ht="18.75" hidden="false" customHeight="true" outlineLevel="0" collapsed="false">
      <c r="A32" s="36"/>
      <c r="B32" s="36"/>
      <c r="C32" s="36"/>
      <c r="D32" s="38"/>
      <c r="E32" s="37"/>
      <c r="F32" s="40" t="str">
        <f aca="false">IF(A32="","",D32*E32)</f>
        <v/>
      </c>
      <c r="G32" s="44"/>
      <c r="H32" s="44"/>
      <c r="I32" s="42"/>
      <c r="J32" s="42"/>
    </row>
    <row r="33" customFormat="false" ht="18.75" hidden="false" customHeight="true" outlineLevel="0" collapsed="false">
      <c r="A33" s="36"/>
      <c r="B33" s="36"/>
      <c r="C33" s="36"/>
      <c r="D33" s="38"/>
      <c r="E33" s="37"/>
      <c r="F33" s="40" t="str">
        <f aca="false">IF(A33="","",D33*E33)</f>
        <v/>
      </c>
      <c r="G33" s="44"/>
      <c r="H33" s="44"/>
      <c r="I33" s="42"/>
      <c r="J33" s="42"/>
    </row>
    <row r="34" customFormat="false" ht="18.75" hidden="false" customHeight="true" outlineLevel="0" collapsed="false">
      <c r="A34" s="36"/>
      <c r="B34" s="36"/>
      <c r="C34" s="36"/>
      <c r="D34" s="38"/>
      <c r="E34" s="37"/>
      <c r="F34" s="40" t="str">
        <f aca="false">IF(A34="","",D34*E34)</f>
        <v/>
      </c>
      <c r="G34" s="44"/>
      <c r="H34" s="44"/>
      <c r="I34" s="42"/>
      <c r="J34" s="42"/>
    </row>
    <row r="35" customFormat="false" ht="18.75" hidden="false" customHeight="true" outlineLevel="0" collapsed="false">
      <c r="A35" s="36"/>
      <c r="B35" s="36"/>
      <c r="C35" s="36"/>
      <c r="D35" s="38"/>
      <c r="E35" s="37"/>
      <c r="F35" s="40" t="str">
        <f aca="false">IF(A35="","",D35*E35)</f>
        <v/>
      </c>
      <c r="G35" s="44"/>
      <c r="H35" s="44"/>
      <c r="I35" s="42"/>
      <c r="J35" s="42"/>
    </row>
    <row r="36" customFormat="false" ht="18.75" hidden="false" customHeight="true" outlineLevel="0" collapsed="false">
      <c r="A36" s="36"/>
      <c r="B36" s="36"/>
      <c r="C36" s="36"/>
      <c r="D36" s="38"/>
      <c r="E36" s="37"/>
      <c r="F36" s="40" t="str">
        <f aca="false">IF(A36="","",D36*E36)</f>
        <v/>
      </c>
      <c r="G36" s="44"/>
      <c r="H36" s="44"/>
      <c r="I36" s="42"/>
      <c r="J36" s="42"/>
    </row>
    <row r="37" customFormat="false" ht="18.75" hidden="false" customHeight="true" outlineLevel="0" collapsed="false">
      <c r="A37" s="36"/>
      <c r="B37" s="36"/>
      <c r="C37" s="36"/>
      <c r="D37" s="38"/>
      <c r="E37" s="37"/>
      <c r="F37" s="40" t="str">
        <f aca="false">IF(A37="","",D37*E37)</f>
        <v/>
      </c>
      <c r="G37" s="44"/>
      <c r="H37" s="44"/>
      <c r="I37" s="42"/>
      <c r="J37" s="42"/>
    </row>
    <row r="38" customFormat="false" ht="18.75" hidden="false" customHeight="true" outlineLevel="0" collapsed="false">
      <c r="A38" s="36"/>
      <c r="B38" s="36"/>
      <c r="C38" s="36"/>
      <c r="D38" s="38"/>
      <c r="E38" s="37"/>
      <c r="F38" s="40" t="str">
        <f aca="false">IF(A38="","",D38*E38)</f>
        <v/>
      </c>
      <c r="G38" s="44"/>
      <c r="H38" s="44"/>
      <c r="I38" s="42"/>
      <c r="J38" s="42"/>
    </row>
    <row r="39" customFormat="false" ht="18.75" hidden="false" customHeight="true" outlineLevel="0" collapsed="false">
      <c r="A39" s="36"/>
      <c r="B39" s="36"/>
      <c r="C39" s="36"/>
      <c r="D39" s="38"/>
      <c r="E39" s="37"/>
      <c r="F39" s="40" t="str">
        <f aca="false">IF(A39="","",D39*E39)</f>
        <v/>
      </c>
      <c r="G39" s="44"/>
      <c r="H39" s="44"/>
      <c r="I39" s="42"/>
      <c r="J39" s="42"/>
    </row>
    <row r="40" customFormat="false" ht="18.75" hidden="false" customHeight="true" outlineLevel="0" collapsed="false">
      <c r="A40" s="36"/>
      <c r="B40" s="36"/>
      <c r="C40" s="36"/>
      <c r="D40" s="38"/>
      <c r="E40" s="37"/>
      <c r="F40" s="40" t="str">
        <f aca="false">IF(A40="","",D40*E40)</f>
        <v/>
      </c>
      <c r="G40" s="44"/>
      <c r="H40" s="44"/>
      <c r="I40" s="42"/>
      <c r="J40" s="42"/>
    </row>
    <row r="41" customFormat="false" ht="18.75" hidden="false" customHeight="true" outlineLevel="0" collapsed="false">
      <c r="A41" s="36"/>
      <c r="B41" s="36"/>
      <c r="C41" s="36"/>
      <c r="D41" s="38"/>
      <c r="E41" s="37"/>
      <c r="F41" s="40" t="str">
        <f aca="false">IF(A41="","",D41*E41)</f>
        <v/>
      </c>
      <c r="G41" s="44"/>
      <c r="H41" s="44"/>
      <c r="I41" s="42"/>
      <c r="J41" s="42"/>
    </row>
    <row r="42" customFormat="false" ht="18.75" hidden="false" customHeight="true" outlineLevel="0" collapsed="false">
      <c r="A42" s="36"/>
      <c r="B42" s="36"/>
      <c r="C42" s="36"/>
      <c r="D42" s="38"/>
      <c r="E42" s="37"/>
      <c r="F42" s="40" t="str">
        <f aca="false">IF(A42="","",D42*E42)</f>
        <v/>
      </c>
      <c r="G42" s="44"/>
      <c r="H42" s="44"/>
      <c r="I42" s="42"/>
      <c r="J42" s="42"/>
    </row>
    <row r="43" customFormat="false" ht="18.75" hidden="false" customHeight="true" outlineLevel="0" collapsed="false">
      <c r="A43" s="36"/>
      <c r="B43" s="36"/>
      <c r="C43" s="36"/>
      <c r="D43" s="38"/>
      <c r="E43" s="37"/>
      <c r="F43" s="40" t="str">
        <f aca="false">IF(A43="","",D43*E43)</f>
        <v/>
      </c>
      <c r="G43" s="44"/>
      <c r="H43" s="44"/>
      <c r="I43" s="42"/>
      <c r="J43" s="42"/>
    </row>
    <row r="44" customFormat="false" ht="18.75" hidden="false" customHeight="true" outlineLevel="0" collapsed="false">
      <c r="A44" s="36"/>
      <c r="B44" s="36"/>
      <c r="C44" s="36"/>
      <c r="D44" s="38"/>
      <c r="E44" s="37"/>
      <c r="F44" s="40" t="str">
        <f aca="false">IF(A44="","",D44*E44)</f>
        <v/>
      </c>
      <c r="G44" s="44"/>
      <c r="H44" s="44"/>
      <c r="I44" s="42"/>
      <c r="J44" s="42"/>
    </row>
    <row r="45" customFormat="false" ht="18.75" hidden="false" customHeight="true" outlineLevel="0" collapsed="false">
      <c r="A45" s="36"/>
      <c r="B45" s="36"/>
      <c r="C45" s="36"/>
      <c r="D45" s="38"/>
      <c r="E45" s="37"/>
      <c r="F45" s="40" t="str">
        <f aca="false">IF(A45="","",D45*E45)</f>
        <v/>
      </c>
      <c r="G45" s="44"/>
      <c r="H45" s="44"/>
      <c r="I45" s="42"/>
      <c r="J45" s="42"/>
    </row>
    <row r="46" customFormat="false" ht="18.75" hidden="false" customHeight="true" outlineLevel="0" collapsed="false">
      <c r="A46" s="36"/>
      <c r="B46" s="36"/>
      <c r="C46" s="36"/>
      <c r="D46" s="38"/>
      <c r="E46" s="37"/>
      <c r="F46" s="40" t="str">
        <f aca="false">IF(A46="","",D46*E46)</f>
        <v/>
      </c>
      <c r="G46" s="44"/>
      <c r="H46" s="44"/>
      <c r="I46" s="42"/>
      <c r="J46" s="42"/>
    </row>
    <row r="47" customFormat="false" ht="18.75" hidden="false" customHeight="true" outlineLevel="0" collapsed="false">
      <c r="A47" s="36"/>
      <c r="B47" s="36"/>
      <c r="C47" s="36"/>
      <c r="D47" s="38"/>
      <c r="E47" s="37"/>
      <c r="F47" s="40" t="str">
        <f aca="false">IF(A47="","",D47*E47)</f>
        <v/>
      </c>
      <c r="G47" s="44"/>
      <c r="H47" s="44"/>
      <c r="I47" s="42"/>
      <c r="J47" s="42"/>
    </row>
    <row r="48" customFormat="false" ht="18.75" hidden="false" customHeight="true" outlineLevel="0" collapsed="false">
      <c r="A48" s="36"/>
      <c r="B48" s="36"/>
      <c r="C48" s="36"/>
      <c r="D48" s="38"/>
      <c r="E48" s="37"/>
      <c r="F48" s="40" t="str">
        <f aca="false">IF(A48="","",D48*E48)</f>
        <v/>
      </c>
      <c r="G48" s="44"/>
      <c r="H48" s="44"/>
      <c r="I48" s="42"/>
      <c r="J48" s="42"/>
    </row>
    <row r="49" customFormat="false" ht="18.75" hidden="false" customHeight="true" outlineLevel="0" collapsed="false">
      <c r="A49" s="36"/>
      <c r="B49" s="36"/>
      <c r="C49" s="36"/>
      <c r="D49" s="38"/>
      <c r="E49" s="37"/>
      <c r="F49" s="40" t="str">
        <f aca="false">IF(A49="","",D49*E49)</f>
        <v/>
      </c>
      <c r="G49" s="44"/>
      <c r="H49" s="44"/>
      <c r="I49" s="42"/>
      <c r="J49" s="42"/>
    </row>
    <row r="50" customFormat="false" ht="18.75" hidden="false" customHeight="true" outlineLevel="0" collapsed="false">
      <c r="A50" s="36"/>
      <c r="B50" s="36"/>
      <c r="C50" s="36"/>
      <c r="D50" s="38"/>
      <c r="E50" s="37"/>
      <c r="F50" s="40" t="str">
        <f aca="false">IF(A50="","",D50*E50)</f>
        <v/>
      </c>
      <c r="G50" s="44"/>
      <c r="H50" s="44"/>
      <c r="I50" s="42"/>
      <c r="J50" s="42"/>
    </row>
    <row r="51" customFormat="false" ht="18.75" hidden="false" customHeight="true" outlineLevel="0" collapsed="false">
      <c r="A51" s="36"/>
      <c r="B51" s="36"/>
      <c r="C51" s="36"/>
      <c r="D51" s="38"/>
      <c r="E51" s="37"/>
      <c r="F51" s="40" t="str">
        <f aca="false">IF(A51="","",D51*E51)</f>
        <v/>
      </c>
      <c r="G51" s="44"/>
      <c r="H51" s="44"/>
      <c r="I51" s="42"/>
      <c r="J51" s="42"/>
    </row>
    <row r="52" customFormat="false" ht="18.75" hidden="false" customHeight="true" outlineLevel="0" collapsed="false">
      <c r="A52" s="36"/>
      <c r="B52" s="36"/>
      <c r="C52" s="36"/>
      <c r="D52" s="38"/>
      <c r="E52" s="37"/>
      <c r="F52" s="40" t="str">
        <f aca="false">IF(A52="","",D52*E52)</f>
        <v/>
      </c>
      <c r="G52" s="44"/>
      <c r="H52" s="44"/>
      <c r="I52" s="42"/>
      <c r="J52" s="42"/>
    </row>
    <row r="53" customFormat="false" ht="18.75" hidden="false" customHeight="true" outlineLevel="0" collapsed="false">
      <c r="A53" s="36"/>
      <c r="B53" s="36"/>
      <c r="C53" s="36"/>
      <c r="D53" s="38"/>
      <c r="E53" s="37"/>
      <c r="F53" s="40" t="str">
        <f aca="false">IF(A53="","",D53*E53)</f>
        <v/>
      </c>
      <c r="G53" s="44"/>
      <c r="H53" s="44"/>
      <c r="I53" s="42"/>
      <c r="J53" s="42"/>
    </row>
    <row r="54" customFormat="false" ht="18.75" hidden="false" customHeight="true" outlineLevel="0" collapsed="false">
      <c r="A54" s="36"/>
      <c r="B54" s="36"/>
      <c r="C54" s="36"/>
      <c r="D54" s="38"/>
      <c r="E54" s="37"/>
      <c r="F54" s="40" t="str">
        <f aca="false">IF(A54="","",D54*E54)</f>
        <v/>
      </c>
      <c r="G54" s="44"/>
      <c r="H54" s="44"/>
      <c r="I54" s="42"/>
      <c r="J54" s="42"/>
    </row>
  </sheetData>
  <dataValidations count="2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I5:I54" type="list">
      <formula1>Lists!$C$5:$C$30</formula1>
      <formula2>0</formula2>
    </dataValidation>
    <dataValidation allowBlank="true" error="Pick a value from the dropdown. To add a new choice, edit the Lists tab." errorStyle="warning" errorTitle="Not in the list" operator="between" prompt="Choose a SKU from the Products sheet." promptTitle="Pick a SKU" showDropDown="false" showErrorMessage="true" showInputMessage="true" sqref="C5:C54" type="list">
      <formula1>Products!$A$5:$A$54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20"/>
    <col collapsed="false" customWidth="true" hidden="false" outlineLevel="0" max="4" min="4" style="0" width="22"/>
  </cols>
  <sheetData>
    <row r="1" customFormat="false" ht="33.75" hidden="false" customHeight="true" outlineLevel="0" collapsed="false">
      <c r="A1" s="30" t="s">
        <v>45</v>
      </c>
      <c r="B1" s="31"/>
      <c r="C1" s="31"/>
      <c r="D1" s="31"/>
    </row>
    <row r="2" customFormat="false" ht="21.75" hidden="false" customHeight="true" outlineLevel="0" collapsed="false">
      <c r="A2" s="32" t="s">
        <v>94</v>
      </c>
      <c r="B2" s="33"/>
      <c r="C2" s="33"/>
      <c r="D2" s="33"/>
    </row>
    <row r="3" customFormat="false" ht="9.75" hidden="false" customHeight="true" outlineLevel="0" collapsed="false"/>
    <row r="4" customFormat="false" ht="30" hidden="false" customHeight="true" outlineLevel="0" collapsed="false">
      <c r="A4" s="45" t="s">
        <v>95</v>
      </c>
      <c r="B4" s="45" t="s">
        <v>96</v>
      </c>
      <c r="C4" s="45" t="s">
        <v>97</v>
      </c>
      <c r="D4" s="45" t="s">
        <v>98</v>
      </c>
    </row>
    <row r="5" customFormat="false" ht="15" hidden="false" customHeight="false" outlineLevel="0" collapsed="false">
      <c r="A5" s="46" t="s">
        <v>71</v>
      </c>
      <c r="B5" s="46" t="s">
        <v>36</v>
      </c>
      <c r="C5" s="46" t="s">
        <v>36</v>
      </c>
      <c r="D5" s="46" t="s">
        <v>61</v>
      </c>
    </row>
    <row r="6" customFormat="false" ht="15" hidden="false" customHeight="false" outlineLevel="0" collapsed="false">
      <c r="A6" s="46" t="s">
        <v>72</v>
      </c>
      <c r="B6" s="46" t="s">
        <v>39</v>
      </c>
      <c r="C6" s="46" t="s">
        <v>99</v>
      </c>
      <c r="D6" s="46" t="s">
        <v>64</v>
      </c>
    </row>
    <row r="7" customFormat="false" ht="15" hidden="false" customHeight="false" outlineLevel="0" collapsed="false">
      <c r="A7" s="46"/>
      <c r="B7" s="46" t="s">
        <v>42</v>
      </c>
      <c r="C7" s="46" t="s">
        <v>42</v>
      </c>
      <c r="D7" s="46"/>
    </row>
    <row r="8" customFormat="false" ht="15" hidden="false" customHeight="false" outlineLevel="0" collapsed="false">
      <c r="A8" s="46"/>
      <c r="B8" s="46"/>
      <c r="C8" s="46"/>
      <c r="D8" s="46"/>
    </row>
    <row r="9" customFormat="false" ht="15" hidden="false" customHeight="false" outlineLevel="0" collapsed="false">
      <c r="A9" s="46"/>
      <c r="B9" s="46"/>
      <c r="C9" s="46"/>
      <c r="D9" s="46"/>
    </row>
    <row r="10" customFormat="false" ht="15" hidden="false" customHeight="false" outlineLevel="0" collapsed="false">
      <c r="A10" s="46"/>
      <c r="B10" s="46"/>
      <c r="C10" s="46"/>
      <c r="D10" s="46"/>
    </row>
    <row r="11" customFormat="false" ht="15" hidden="false" customHeight="false" outlineLevel="0" collapsed="false">
      <c r="A11" s="46"/>
      <c r="B11" s="46"/>
      <c r="C11" s="46"/>
      <c r="D11" s="46"/>
    </row>
    <row r="12" customFormat="false" ht="15" hidden="false" customHeight="false" outlineLevel="0" collapsed="false">
      <c r="A12" s="46"/>
      <c r="B12" s="46"/>
      <c r="C12" s="46"/>
      <c r="D12" s="46"/>
    </row>
    <row r="13" customFormat="false" ht="15" hidden="false" customHeight="false" outlineLevel="0" collapsed="false">
      <c r="A13" s="46"/>
      <c r="B13" s="46"/>
      <c r="C13" s="46"/>
      <c r="D13" s="46"/>
    </row>
    <row r="14" customFormat="false" ht="15" hidden="false" customHeight="false" outlineLevel="0" collapsed="false">
      <c r="A14" s="46"/>
      <c r="B14" s="46"/>
      <c r="C14" s="46"/>
      <c r="D14" s="46"/>
    </row>
    <row r="15" customFormat="false" ht="15" hidden="false" customHeight="false" outlineLevel="0" collapsed="false">
      <c r="A15" s="46"/>
      <c r="B15" s="46"/>
      <c r="C15" s="46"/>
      <c r="D15" s="46"/>
    </row>
    <row r="16" customFormat="false" ht="15" hidden="false" customHeight="false" outlineLevel="0" collapsed="false">
      <c r="A16" s="46"/>
      <c r="B16" s="46"/>
      <c r="C16" s="46"/>
      <c r="D16" s="46"/>
    </row>
    <row r="17" customFormat="false" ht="15" hidden="false" customHeight="false" outlineLevel="0" collapsed="false">
      <c r="A17" s="46"/>
      <c r="B17" s="46"/>
      <c r="C17" s="46"/>
      <c r="D17" s="46"/>
    </row>
    <row r="18" customFormat="false" ht="15" hidden="false" customHeight="false" outlineLevel="0" collapsed="false">
      <c r="A18" s="46"/>
      <c r="B18" s="46"/>
      <c r="C18" s="46"/>
      <c r="D18" s="46"/>
    </row>
    <row r="19" customFormat="false" ht="15" hidden="false" customHeight="false" outlineLevel="0" collapsed="false">
      <c r="A19" s="46"/>
      <c r="B19" s="46"/>
      <c r="C19" s="46"/>
      <c r="D19" s="46"/>
    </row>
    <row r="20" customFormat="false" ht="15" hidden="false" customHeight="false" outlineLevel="0" collapsed="false">
      <c r="A20" s="46"/>
      <c r="B20" s="46"/>
      <c r="C20" s="46"/>
      <c r="D20" s="46"/>
    </row>
    <row r="21" customFormat="false" ht="15" hidden="false" customHeight="false" outlineLevel="0" collapsed="false">
      <c r="A21" s="46"/>
      <c r="B21" s="46"/>
      <c r="C21" s="46"/>
      <c r="D21" s="46"/>
    </row>
    <row r="22" customFormat="false" ht="15" hidden="false" customHeight="false" outlineLevel="0" collapsed="false">
      <c r="A22" s="46"/>
      <c r="B22" s="46"/>
      <c r="C22" s="46"/>
      <c r="D22" s="46"/>
    </row>
    <row r="23" customFormat="false" ht="15" hidden="false" customHeight="false" outlineLevel="0" collapsed="false">
      <c r="A23" s="46"/>
      <c r="B23" s="46"/>
      <c r="C23" s="46"/>
      <c r="D23" s="46"/>
    </row>
    <row r="24" customFormat="false" ht="15" hidden="false" customHeight="false" outlineLevel="0" collapsed="false">
      <c r="A24" s="46"/>
      <c r="B24" s="46"/>
      <c r="C24" s="46"/>
      <c r="D24" s="46"/>
    </row>
    <row r="25" customFormat="false" ht="15" hidden="false" customHeight="false" outlineLevel="0" collapsed="false">
      <c r="A25" s="46"/>
      <c r="B25" s="46"/>
      <c r="C25" s="46"/>
      <c r="D25" s="46"/>
    </row>
    <row r="26" customFormat="false" ht="15" hidden="false" customHeight="false" outlineLevel="0" collapsed="false">
      <c r="A26" s="46"/>
      <c r="B26" s="46"/>
      <c r="C26" s="46"/>
      <c r="D26" s="46"/>
    </row>
    <row r="27" customFormat="false" ht="15" hidden="false" customHeight="false" outlineLevel="0" collapsed="false">
      <c r="A27" s="46"/>
      <c r="B27" s="46"/>
      <c r="C27" s="46"/>
      <c r="D27" s="46"/>
    </row>
    <row r="28" customFormat="false" ht="15" hidden="false" customHeight="false" outlineLevel="0" collapsed="false">
      <c r="A28" s="46"/>
      <c r="B28" s="46"/>
      <c r="C28" s="46"/>
      <c r="D28" s="46"/>
    </row>
    <row r="29" customFormat="false" ht="15" hidden="false" customHeight="false" outlineLevel="0" collapsed="false">
      <c r="A29" s="46"/>
      <c r="B29" s="46"/>
      <c r="C29" s="46"/>
      <c r="D29" s="46"/>
    </row>
    <row r="30" customFormat="false" ht="15" hidden="false" customHeight="false" outlineLevel="0" collapsed="false">
      <c r="A30" s="46"/>
      <c r="B30" s="46"/>
      <c r="C30" s="46"/>
      <c r="D30" s="46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30" t="s">
        <v>47</v>
      </c>
      <c r="B1" s="31"/>
      <c r="C1" s="31"/>
    </row>
    <row r="2" customFormat="false" ht="21.75" hidden="false" customHeight="true" outlineLevel="0" collapsed="false">
      <c r="A2" s="32" t="s">
        <v>100</v>
      </c>
      <c r="B2" s="33"/>
      <c r="C2" s="33"/>
    </row>
    <row r="3" customFormat="false" ht="9.75" hidden="false" customHeight="true" outlineLevel="0" collapsed="false"/>
    <row r="4" customFormat="false" ht="25.5" hidden="false" customHeight="true" outlineLevel="0" collapsed="false">
      <c r="A4" s="47" t="s">
        <v>101</v>
      </c>
      <c r="B4" s="47" t="s">
        <v>58</v>
      </c>
      <c r="C4" s="47" t="s">
        <v>102</v>
      </c>
    </row>
    <row r="5" customFormat="false" ht="21.75" hidden="false" customHeight="true" outlineLevel="0" collapsed="false">
      <c r="A5" s="48" t="s">
        <v>103</v>
      </c>
      <c r="B5" s="49" t="str">
        <f aca="false">IF('Start Here'!$B$8=0,"OK","Review")</f>
        <v>OK</v>
      </c>
      <c r="C5" s="50" t="s">
        <v>104</v>
      </c>
    </row>
    <row r="6" customFormat="false" ht="21.75" hidden="false" customHeight="true" outlineLevel="0" collapsed="false">
      <c r="A6" s="48" t="s">
        <v>105</v>
      </c>
      <c r="B6" s="49" t="str">
        <f aca="false">IF(MIN(Products!$H$5:$H$54)&gt;=0,"OK","Review")</f>
        <v>OK</v>
      </c>
      <c r="C6" s="50" t="s">
        <v>106</v>
      </c>
    </row>
    <row r="7" customFormat="false" ht="21.75" hidden="false" customHeight="true" outlineLevel="0" collapsed="false">
      <c r="A7" s="48" t="s">
        <v>107</v>
      </c>
      <c r="B7" s="49" t="str">
        <f aca="false">IF(COUNTIFS(Sales!$B$5:$B$104,"&lt;&gt;",Sales!$C$5:$C$104,"")=0,"OK","Review")</f>
        <v>OK</v>
      </c>
      <c r="C7" s="50" t="s">
        <v>40</v>
      </c>
    </row>
    <row r="8" customFormat="false" ht="21.75" hidden="false" customHeight="true" outlineLevel="0" collapsed="false">
      <c r="A8" s="48" t="s">
        <v>108</v>
      </c>
      <c r="B8" s="49" t="str">
        <f aca="false">IF(OR('Start Here'!$B$8=0,'Start Here'!$B$10&gt;0),"OK","Review")</f>
        <v>OK</v>
      </c>
      <c r="C8" s="50" t="s">
        <v>43</v>
      </c>
    </row>
    <row r="10" customFormat="false" ht="15" hidden="false" customHeight="false" outlineLevel="0" collapsed="false">
      <c r="A10" s="51" t="s">
        <v>109</v>
      </c>
    </row>
  </sheetData>
  <conditionalFormatting sqref="B5:B8">
    <cfRule type="containsText" priority="2" operator="containsText" aboveAverage="0" equalAverage="0" bottom="0" percent="0" rank="0" text="Overdue" dxfId="8">
      <formula>NOT(ISERROR(SEARCH("Overdue",B5)))</formula>
    </cfRule>
    <cfRule type="containsText" priority="3" operator="containsText" aboveAverage="0" equalAverage="0" bottom="0" percent="0" rank="0" text="Review" dxfId="9">
      <formula>NOT(ISERROR(SEARCH("Review",B5)))</formula>
    </cfRule>
    <cfRule type="containsText" priority="4" operator="containsText" aboveAverage="0" equalAverage="0" bottom="0" percent="0" rank="0" text="OK" dxfId="10">
      <formula>NOT(ISERROR(SEARCH("OK",B5)))</formula>
    </cfRule>
    <cfRule type="containsText" priority="5" operator="containsText" aboveAverage="0" equalAverage="0" bottom="0" percent="0" rank="0" text="Complete" dxfId="10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2026-10-16T00:54:04Z</dcterms:created>
  <dc:creator>ArumSoft Learning</dc:creator>
  <dc:description/>
  <dc:language>en-US</dc:language>
  <cp:lastModifiedBy/>
  <dcterms:modified xsi:type="dcterms:W3CDTF">2026-10-15T20:54:08Z</dcterms:modified>
  <cp:revision>1</cp:revision>
  <dc:subject/>
  <dc:title>Inventory, Purchase Order, and Sales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