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Tasks" sheetId="2" state="visible" r:id="rId4"/>
    <sheet name="Gantt" sheetId="3" state="visible" r:id="rId5"/>
    <sheet name="Lists" sheetId="4" state="visible" r:id="rId6"/>
    <sheet name="Checks" sheetId="5" state="visible" r:id="rId7"/>
  </sheets>
  <definedNames>
    <definedName function="false" hidden="false" localSheetId="2" name="_xlnm.Print_Titles" vbProcedure="false">Gantt!$3:$4</definedName>
    <definedName function="false" hidden="false" localSheetId="3" name="_xlnm.Print_Titles" vbProcedure="false">Lists!$4:$4</definedName>
    <definedName function="false" hidden="false" localSheetId="1" name="_xlnm.Print_Titles" vbProcedure="false">Tasks!$4:$4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<sst xmlns="http://schemas.openxmlformats.org/spreadsheetml/2006/main" count="161" uniqueCount="108">
  <si>
    <t xml:space="preserve">Gantt Chart Maker</t>
  </si>
  <si>
    <t xml:space="preserve">Type tasks with a start date and duration. The Gantt bars, end dates and progress update on their own.</t>
  </si>
  <si>
    <t xml:space="preserve">KEY METRICS</t>
  </si>
  <si>
    <t xml:space="preserve">HOW TO USE THIS TEMPLATE</t>
  </si>
  <si>
    <t xml:space="preserve">Metric</t>
  </si>
  <si>
    <t xml:space="preserve">Value</t>
  </si>
  <si>
    <t xml:space="preserve">Notes</t>
  </si>
  <si>
    <t xml:space="preserve">Tasks</t>
  </si>
  <si>
    <t xml:space="preserve">Rows with a task name, not counting milestones.</t>
  </si>
  <si>
    <t xml:space="preserve">Pale yellow: type your own data here.</t>
  </si>
  <si>
    <t xml:space="preserve">Milestones</t>
  </si>
  <si>
    <t xml:space="preserve">Rows with Type set to Milestone.</t>
  </si>
  <si>
    <t xml:space="preserve">Green: formulas that update on their own. Don't type over them.</t>
  </si>
  <si>
    <t xml:space="preserve">Project Start</t>
  </si>
  <si>
    <t xml:space="preserve">Earliest start date.</t>
  </si>
  <si>
    <t xml:space="preserve">▾</t>
  </si>
  <si>
    <t xml:space="preserve">Dropdown arrow: pick from the list. Edit the choices on the Lists tab.</t>
  </si>
  <si>
    <t xml:space="preserve">Project Finish</t>
  </si>
  <si>
    <t xml:space="preserve">Latest end date.</t>
  </si>
  <si>
    <t xml:space="preserve">!</t>
  </si>
  <si>
    <t xml:space="preserve">Checks tab: Review means something needs a look.</t>
  </si>
  <si>
    <t xml:space="preserve">Overall Progress</t>
  </si>
  <si>
    <t xml:space="preserve">% complete weighted by each task's duration.</t>
  </si>
  <si>
    <t xml:space="preserve">→</t>
  </si>
  <si>
    <t xml:space="preserve">Step-by-step guide: arumsoft.com/resources</t>
  </si>
  <si>
    <t xml:space="preserve">Late Tasks</t>
  </si>
  <si>
    <t xml:space="preserve">Past the end date and not 100% complete.</t>
  </si>
  <si>
    <t xml:space="preserve">Checks needing review</t>
  </si>
  <si>
    <t xml:space="preserve">WORKBOOK NAVIGATION</t>
  </si>
  <si>
    <t xml:space="preserve">PROGRESS BY PHASE</t>
  </si>
  <si>
    <t xml:space="preserve">Sheet (click to open)</t>
  </si>
  <si>
    <t xml:space="preserve">What it's for</t>
  </si>
  <si>
    <t xml:space="preserve">Phase</t>
  </si>
  <si>
    <t xml:space="preserve">Progress</t>
  </si>
  <si>
    <t xml:space="preserve">List tasks, owners, start dates and durations.</t>
  </si>
  <si>
    <t xml:space="preserve">Gantt</t>
  </si>
  <si>
    <t xml:space="preserve">See the bars on a daily or weekly timeline.</t>
  </si>
  <si>
    <t xml:space="preserve">Lists</t>
  </si>
  <si>
    <t xml:space="preserve">Edit phases, owners and dropdown values.</t>
  </si>
  <si>
    <t xml:space="preserve">Checks</t>
  </si>
  <si>
    <t xml:space="preserve">Review schedule flags.</t>
  </si>
  <si>
    <t xml:space="preserve">Enter one row per task or milestone. End dates, status and the Gantt bars are calculated.</t>
  </si>
  <si>
    <t xml:space="preserve">Duration counts →</t>
  </si>
  <si>
    <t xml:space="preserve">Calendar days</t>
  </si>
  <si>
    <t xml:space="preserve">Task</t>
  </si>
  <si>
    <t xml:space="preserve">Owner</t>
  </si>
  <si>
    <t xml:space="preserve">Type</t>
  </si>
  <si>
    <t xml:space="preserve">Start</t>
  </si>
  <si>
    <t xml:space="preserve">Duration (days)</t>
  </si>
  <si>
    <t xml:space="preserve">End</t>
  </si>
  <si>
    <t xml:space="preserve">% Complete</t>
  </si>
  <si>
    <t xml:space="preserve">Status</t>
  </si>
  <si>
    <t xml:space="preserve">Plan</t>
  </si>
  <si>
    <t xml:space="preserve">Project kickoff</t>
  </si>
  <si>
    <t xml:space="preserve">Avery</t>
  </si>
  <si>
    <t xml:space="preserve">Milestone</t>
  </si>
  <si>
    <t xml:space="preserve">Gather requirements</t>
  </si>
  <si>
    <t xml:space="preserve">Sitemap and content plan</t>
  </si>
  <si>
    <t xml:space="preserve">Jordan</t>
  </si>
  <si>
    <t xml:space="preserve">Design</t>
  </si>
  <si>
    <t xml:space="preserve">Wireframes</t>
  </si>
  <si>
    <t xml:space="preserve">Visual design</t>
  </si>
  <si>
    <t xml:space="preserve">Sam</t>
  </si>
  <si>
    <t xml:space="preserve">Design sign-off</t>
  </si>
  <si>
    <t xml:space="preserve">Build</t>
  </si>
  <si>
    <t xml:space="preserve">Set up hosting and CMS</t>
  </si>
  <si>
    <t xml:space="preserve">Riley</t>
  </si>
  <si>
    <t xml:space="preserve">Write and load content</t>
  </si>
  <si>
    <t xml:space="preserve">Morgan</t>
  </si>
  <si>
    <t xml:space="preserve">Build page templates</t>
  </si>
  <si>
    <t xml:space="preserve">Test</t>
  </si>
  <si>
    <t xml:space="preserve">QA and bug fixes</t>
  </si>
  <si>
    <t xml:space="preserve">Accessibility review</t>
  </si>
  <si>
    <t xml:space="preserve">Launch</t>
  </si>
  <si>
    <t xml:space="preserve">Go-live</t>
  </si>
  <si>
    <t xml:space="preserve">Wrap-up</t>
  </si>
  <si>
    <t xml:space="preserve">Post-launch review</t>
  </si>
  <si>
    <t xml:space="preserve">Gantt Chart</t>
  </si>
  <si>
    <t xml:space="preserve">Dark green = done, light green = still to do, ◆ = milestone, red column = today. Set the first date and the scale in row 3.</t>
  </si>
  <si>
    <t xml:space="preserve">Timeline starts on →</t>
  </si>
  <si>
    <t xml:space="preserve">Scale →</t>
  </si>
  <si>
    <t xml:space="preserve">Week</t>
  </si>
  <si>
    <t xml:space="preserve">%</t>
  </si>
  <si>
    <t xml:space="preserve">Dropdown choices used across the workbook. Add, rename or remove items here and the dropdowns update.</t>
  </si>
  <si>
    <t xml:space="preserve">Phases</t>
  </si>
  <si>
    <t xml:space="preserve">Owners</t>
  </si>
  <si>
    <t xml:space="preserve">Types</t>
  </si>
  <si>
    <t xml:space="preserve">Scale</t>
  </si>
  <si>
    <t xml:space="preserve">Duration Counts</t>
  </si>
  <si>
    <t xml:space="preserve">Day</t>
  </si>
  <si>
    <t xml:space="preserve">Workdays</t>
  </si>
  <si>
    <t xml:space="preserve">Types, Scale and Duration Counts are used by formulas, so keep those words as they are. Phases and Owners can be edited freely.</t>
  </si>
  <si>
    <t xml:space="preserve">Quick review flags for the schedule.</t>
  </si>
  <si>
    <t xml:space="preserve">Check</t>
  </si>
  <si>
    <t xml:space="preserve">Where to Fix</t>
  </si>
  <si>
    <t xml:space="preserve">Every task has a start date</t>
  </si>
  <si>
    <t xml:space="preserve">Tasks: Start</t>
  </si>
  <si>
    <t xml:space="preserve">Every task has a duration (milestones excepted)</t>
  </si>
  <si>
    <t xml:space="preserve">Tasks: Duration (days)</t>
  </si>
  <si>
    <t xml:space="preserve">Every task has an owner</t>
  </si>
  <si>
    <t xml:space="preserve">Tasks: Owner</t>
  </si>
  <si>
    <t xml:space="preserve">% Complete is between 0% and 100%</t>
  </si>
  <si>
    <t xml:space="preserve">Tasks: % Complete</t>
  </si>
  <si>
    <t xml:space="preserve">No late tasks</t>
  </si>
  <si>
    <t xml:space="preserve">Tasks: filter Status to Late</t>
  </si>
  <si>
    <t xml:space="preserve">The whole project fits on the Gantt sheet</t>
  </si>
  <si>
    <t xml:space="preserve">Gantt: change B3 or switch the scale to Week</t>
  </si>
  <si>
    <t xml:space="preserve">OK means the check passed. Review means something needs a look: open the sheet named in Where to Fix.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</si>
</sst>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mmm\ d&quot;, &quot;yyyy"/>
    <numFmt numFmtId="167" formatCode="0.0%"/>
    <numFmt numFmtId="168" formatCode="0"/>
    <numFmt numFmtId="169" formatCode="0%"/>
    <numFmt numFmtId="170" formatCode="mmm"/>
    <numFmt numFmtId="171" formatCode="d"/>
  </numFmts>
  <fonts count="25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1"/>
      <color theme="1"/>
      <name val="Calibri"/>
      <family val="2"/>
      <charset val="1"/>
    </font>
    <font>
      <sz val="10"/>
      <color rgb="FF6B7280"/>
      <name val="Arial"/>
      <family val="0"/>
      <charset val="1"/>
    </font>
    <font>
      <b val="true"/>
      <sz val="9"/>
      <color rgb="FF0F4C3A"/>
      <name val="Arial"/>
      <family val="0"/>
      <charset val="1"/>
    </font>
    <font>
      <b val="true"/>
      <sz val="9"/>
      <color rgb="FF6B7280"/>
      <name val="Arial"/>
      <family val="0"/>
      <charset val="1"/>
    </font>
    <font>
      <b val="true"/>
      <sz val="10"/>
      <color rgb="FF1F2937"/>
      <name val="Arial"/>
      <family val="0"/>
      <charset val="1"/>
    </font>
    <font>
      <b val="true"/>
      <sz val="13"/>
      <color rgb="FF166534"/>
      <name val="Arial"/>
      <family val="0"/>
      <charset val="1"/>
    </font>
    <font>
      <sz val="9"/>
      <color rgb="FF6B7280"/>
      <name val="Arial"/>
      <family val="0"/>
      <charset val="1"/>
    </font>
    <font>
      <sz val="9"/>
      <color rgb="FF1F2937"/>
      <name val="Arial"/>
      <family val="0"/>
      <charset val="1"/>
    </font>
    <font>
      <b val="true"/>
      <sz val="10"/>
      <color rgb="FF6B7280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177A5A"/>
      <name val="Arial"/>
      <family val="0"/>
      <charset val="1"/>
    </font>
    <font>
      <b val="true"/>
      <u val="single"/>
      <sz val="9"/>
      <color rgb="FF177A5A"/>
      <name val="Arial"/>
      <family val="0"/>
      <charset val="1"/>
    </font>
    <font>
      <b val="true"/>
      <u val="single"/>
      <sz val="10"/>
      <color rgb="FF177A5A"/>
      <name val="Arial"/>
      <family val="0"/>
      <charset val="1"/>
    </font>
    <font>
      <sz val="10"/>
      <color rgb="FF1F2937"/>
      <name val="Arial"/>
      <family val="0"/>
      <charset val="1"/>
    </font>
    <font>
      <b val="true"/>
      <sz val="10"/>
      <color rgb="FF166534"/>
      <name val="Arial"/>
      <family val="0"/>
      <charset val="1"/>
    </font>
    <font>
      <sz val="10"/>
      <color rgb="FF000000"/>
      <name val="Calibri"/>
      <family val="2"/>
    </font>
    <font>
      <b val="true"/>
      <sz val="10"/>
      <color rgb="FFFFFFFF"/>
      <name val="Arial"/>
      <family val="0"/>
      <charset val="1"/>
    </font>
    <font>
      <sz val="10"/>
      <color rgb="FF166534"/>
      <name val="Arial"/>
      <family val="0"/>
      <charset val="1"/>
    </font>
    <font>
      <b val="true"/>
      <sz val="8"/>
      <color rgb="FF0F4C3A"/>
      <name val="Arial"/>
      <family val="0"/>
      <charset val="1"/>
    </font>
    <font>
      <b val="true"/>
      <sz val="8"/>
      <color rgb="FFFFFF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0F4C3A"/>
        <bgColor rgb="FF166534"/>
      </patternFill>
    </fill>
    <fill>
      <patternFill patternType="solid">
        <fgColor rgb="FFF4F7F6"/>
        <bgColor rgb="FFF3F4F6"/>
      </patternFill>
    </fill>
    <fill>
      <patternFill patternType="solid">
        <fgColor rgb="FFECFDF5"/>
        <bgColor rgb="FFF4F7F6"/>
      </patternFill>
    </fill>
    <fill>
      <patternFill patternType="solid">
        <fgColor rgb="FFFFF7ED"/>
        <bgColor rgb="FFF4F7F6"/>
      </patternFill>
    </fill>
    <fill>
      <patternFill patternType="solid">
        <fgColor rgb="FF177A5A"/>
        <bgColor rgb="FF008080"/>
      </patternFill>
    </fill>
    <fill>
      <patternFill patternType="solid">
        <fgColor rgb="FFFFFFFF"/>
        <bgColor rgb="FFFFF7ED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177A5A"/>
      </bottom>
      <diagonal/>
    </border>
    <border diagonalUp="false" diagonalDown="false">
      <left/>
      <right/>
      <top/>
      <bottom style="thin">
        <color rgb="FFE5E7EB"/>
      </bottom>
      <diagonal/>
    </border>
    <border diagonalUp="false" diagonalDown="false">
      <left style="thin">
        <color rgb="FFB5E3C9"/>
      </left>
      <right style="thin">
        <color rgb="FFB5E3C9"/>
      </right>
      <top style="thin">
        <color rgb="FFB5E3C9"/>
      </top>
      <bottom style="thin">
        <color rgb="FFB5E3C9"/>
      </bottom>
      <diagonal/>
    </border>
    <border diagonalUp="false" diagonalDown="false">
      <left style="thin">
        <color rgb="FFC9D0D5"/>
      </left>
      <right style="thin">
        <color rgb="FFC9D0D5"/>
      </right>
      <top style="thin">
        <color rgb="FFC9D0D5"/>
      </top>
      <bottom style="thin">
        <color rgb="FFC9D0D5"/>
      </bottom>
      <diagonal/>
    </border>
    <border diagonalUp="false" diagonalDown="false"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 diagonalUp="false" diagonalDown="false">
      <left style="thin">
        <color rgb="FF177A5A"/>
      </left>
      <right style="thin">
        <color rgb="FF177A5A"/>
      </right>
      <top style="thin">
        <color rgb="FF177A5A"/>
      </top>
      <bottom style="thin">
        <color rgb="FF177A5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5" fillId="5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4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0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9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6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8" fillId="5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4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9" fillId="5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3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71" fontId="24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8" fillId="7" borderId="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9" fontId="18" fillId="7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4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8">
    <dxf>
      <fill>
        <patternFill patternType="solid">
          <fgColor rgb="FF177A5A"/>
          <bgColor rgb="FF000000"/>
        </patternFill>
      </fill>
    </dxf>
    <dxf>
      <fill>
        <patternFill patternType="solid">
          <fgColor rgb="FFFFF7ED"/>
          <bgColor rgb="FF000000"/>
        </patternFill>
      </fill>
    </dxf>
    <dxf>
      <fill>
        <patternFill patternType="solid">
          <fgColor rgb="FF1F29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ECFDF5"/>
          <bgColor rgb="FF000000"/>
        </patternFill>
      </fill>
    </dxf>
    <dxf>
      <fill>
        <patternFill patternType="solid">
          <fgColor rgb="FF166534"/>
          <bgColor rgb="FF000000"/>
        </patternFill>
      </fill>
    </dxf>
    <dxf>
      <fill>
        <patternFill patternType="solid">
          <fgColor rgb="FFFEE2E2"/>
          <bgColor rgb="FF000000"/>
        </patternFill>
      </fill>
    </dxf>
    <dxf>
      <fill>
        <patternFill patternType="solid">
          <fgColor rgb="FF92400E"/>
          <bgColor rgb="FF000000"/>
        </patternFill>
      </fill>
    </dxf>
    <dxf>
      <fill>
        <patternFill patternType="solid">
          <fgColor rgb="FF991B1B"/>
          <bgColor rgb="FF000000"/>
        </patternFill>
      </fill>
    </dxf>
    <dxf>
      <fill>
        <patternFill patternType="solid">
          <fgColor rgb="FF6B7280"/>
          <bgColor rgb="FF000000"/>
        </patternFill>
      </fill>
    </dxf>
    <dxf>
      <font>
        <b val="1"/>
        <color rgb="FF991B1B"/>
      </font>
      <fill>
        <patternFill>
          <bgColor rgb="FFFEE2E2"/>
        </patternFill>
      </fill>
    </dxf>
    <dxf>
      <font>
        <b val="1"/>
        <color rgb="FF166534"/>
      </font>
      <fill>
        <patternFill>
          <bgColor rgb="FFECFDF5"/>
        </patternFill>
      </fill>
    </dxf>
    <dxf>
      <font>
        <b val="1"/>
        <color rgb="FF92400E"/>
      </font>
      <fill>
        <patternFill>
          <bgColor rgb="FFFFF7ED"/>
        </patternFill>
      </fill>
    </dxf>
    <dxf>
      <font>
        <color rgb="FF177A5A"/>
      </font>
      <fill>
        <patternFill>
          <bgColor rgb="FF177A5A"/>
        </patternFill>
      </fill>
    </dxf>
    <dxf>
      <font>
        <color rgb="FFA7DCC1"/>
      </font>
      <fill>
        <patternFill>
          <bgColor rgb="FFA7DCC1"/>
        </patternFill>
      </fill>
    </dxf>
    <dxf>
      <fill>
        <patternFill>
          <bgColor rgb="FFFEE2E2"/>
        </patternFill>
      </fill>
    </dxf>
    <dxf>
      <fill>
        <patternFill>
          <bgColor rgb="FFF3F4F6"/>
        </patternFill>
      </fill>
    </dxf>
    <dxf>
      <font>
        <color rgb="FFFFFFFF"/>
      </font>
      <fill>
        <patternFill>
          <bgColor rgb="FFB91C1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91B1B"/>
      <rgbColor rgb="FF166534"/>
      <rgbColor rgb="FF000080"/>
      <rgbColor rgb="FF808000"/>
      <rgbColor rgb="FF800080"/>
      <rgbColor rgb="FF177A5A"/>
      <rgbColor rgb="FFD9D9D9"/>
      <rgbColor rgb="FF878787"/>
      <rgbColor rgb="FF9999FF"/>
      <rgbColor rgb="FFB91C1C"/>
      <rgbColor rgb="FFFFF7ED"/>
      <rgbColor rgb="FFECFDF5"/>
      <rgbColor rgb="FF660066"/>
      <rgbColor rgb="FFFF8080"/>
      <rgbColor rgb="FF0066CC"/>
      <rgbColor rgb="FFC9D0D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6"/>
      <rgbColor rgb="FFB5E3C9"/>
      <rgbColor rgb="FFF3F4F6"/>
      <rgbColor rgb="FFA7DCC1"/>
      <rgbColor rgb="FFFF99CC"/>
      <rgbColor rgb="FFE5E7EB"/>
      <rgbColor rgb="FFFEE2E2"/>
      <rgbColor rgb="FF3B6EA8"/>
      <rgbColor rgb="FF33CCCC"/>
      <rgbColor rgb="FF99CC00"/>
      <rgbColor rgb="FFFFCC00"/>
      <rgbColor rgb="FFFF9900"/>
      <rgbColor rgb="FFFF6600"/>
      <rgbColor rgb="FF6B7280"/>
      <rgbColor rgb="FF9CA3AF"/>
      <rgbColor rgb="FF0F4C3A"/>
      <rgbColor rgb="FF339966"/>
      <rgbColor rgb="FF003300"/>
      <rgbColor rgb="FF333300"/>
      <rgbColor rgb="FF92400E"/>
      <rgbColor rgb="FF993366"/>
      <rgbColor rgb="FF333399"/>
      <rgbColor rgb="FF1F29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barChart>
        <c:barDir val="bar"/>
        <c:grouping val="clustered"/>
        <c:varyColors val="0"/>
        <c:ser>
          <c:idx val="0"/>
          <c:order val="0"/>
          <c:spPr>
            <a:solidFill>
              <a:srgbClr val="177a5a"/>
            </a:solidFill>
            <a:ln w="9360">
              <a:solidFill>
                <a:srgbClr val="177a5a"/>
              </a:solidFill>
              <a:round/>
            </a:ln>
          </c:spPr>
          <c:invertIfNegative val="0"/>
          <c:dLbls>
            <c:numFmt formatCode="0%" sourceLinked="1"/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'Start Here'!$E$15:$E$20</c:f>
              <c:strCache>
                <c:ptCount val="6"/>
                <c:pt idx="0">
                  <c:v>Plan</c:v>
                </c:pt>
                <c:pt idx="1">
                  <c:v>Design</c:v>
                </c:pt>
                <c:pt idx="2">
                  <c:v>Build</c:v>
                </c:pt>
                <c:pt idx="3">
                  <c:v>Test</c:v>
                </c:pt>
                <c:pt idx="4">
                  <c:v>Launch</c:v>
                </c:pt>
                <c:pt idx="5">
                  <c:v>Wrap-up</c:v>
                </c:pt>
              </c:strCache>
            </c:strRef>
          </c:cat>
          <c:val>
            <c:numRef>
              <c:f>'Start Here'!$G$15:$G$20</c:f>
              <c:numCache>
                <c:formatCode>0%</c:formatCode>
                <c:ptCount val="6"/>
                <c:pt idx="0">
                  <c:v>1</c:v>
                </c:pt>
                <c:pt idx="1">
                  <c:v>0.65</c:v>
                </c:pt>
                <c:pt idx="2">
                  <c:v>0.274166666666667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</c:ser>
        <c:gapWidth val="60"/>
        <c:overlap val="0"/>
        <c:axId val="68200758"/>
        <c:axId val="20049257"/>
      </c:barChart>
      <c:catAx>
        <c:axId val="68200758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0049257"/>
        <c:crosses val="autoZero"/>
        <c:auto val="1"/>
        <c:lblAlgn val="ctr"/>
        <c:lblOffset val="100"/>
        <c:noMultiLvlLbl val="0"/>
      </c:catAx>
      <c:valAx>
        <c:axId val="20049257"/>
        <c:scaling>
          <c:orientation val="minMax"/>
          <c:max val="1"/>
          <c:min val="0"/>
        </c:scaling>
        <c:delete val="1"/>
        <c:axPos val="l"/>
        <c:numFmt formatCode="0%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8200758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21</xdr:row>
      <xdr:rowOff>0</xdr:rowOff>
    </xdr:from>
    <xdr:to>
      <xdr:col>8</xdr:col>
      <xdr:colOff>411480</xdr:colOff>
      <xdr:row>35</xdr:row>
      <xdr:rowOff>32760</xdr:rowOff>
    </xdr:to>
    <xdr:graphicFrame>
      <xdr:nvGraphicFramePr>
        <xdr:cNvPr id="0" name="Chart 1"/>
        <xdr:cNvGraphicFramePr/>
      </xdr:nvGraphicFramePr>
      <xdr:xfrm>
        <a:off x="6555240" y="5915160"/>
        <a:ext cx="449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TasksTable" displayName="TasksTable" ref="A4:J64" headerRowCount="1" totalsRowCount="0" totalsRowShown="0">
  <autoFilter ref="A4:J64"/>
  <tableColumns count="10">
    <tableColumn id="1" name="Phase"/>
    <tableColumn id="2" name="Task"/>
    <tableColumn id="3" name="Owner"/>
    <tableColumn id="4" name="Type"/>
    <tableColumn id="5" name="Start"/>
    <tableColumn id="6" name="Duration (days)"/>
    <tableColumn id="7" name="End"/>
    <tableColumn id="8" name="% Complete"/>
    <tableColumn id="9" name="Status"/>
    <tableColumn id="10" name="Notes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rumsoft.com/resources/excel/gantt-chart-maker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4C3A"/>
    <pageSetUpPr fitToPage="true"/>
  </sheetPr>
  <dimension ref="A1:H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8"/>
    <col collapsed="false" customWidth="true" hidden="false" outlineLevel="0" max="3" min="3" style="0" width="44"/>
    <col collapsed="false" customWidth="true" hidden="false" outlineLevel="0" max="4" min="4" style="0" width="3"/>
    <col collapsed="false" customWidth="true" hidden="false" outlineLevel="0" max="5" min="5" style="0" width="4"/>
    <col collapsed="false" customWidth="true" hidden="false" outlineLevel="0" max="6" min="6" style="0" width="22"/>
    <col collapsed="false" customWidth="true" hidden="false" outlineLevel="0" max="8" min="7" style="0" width="16"/>
  </cols>
  <sheetData>
    <row r="1" customFormat="false" ht="33.75" hidden="false" customHeight="true" outlineLevel="0" collapsed="false">
      <c r="A1" s="1" t="s">
        <v>0</v>
      </c>
      <c r="B1" s="2"/>
      <c r="C1" s="2"/>
      <c r="D1" s="2"/>
      <c r="E1" s="2"/>
      <c r="F1" s="2"/>
      <c r="G1" s="2"/>
      <c r="H1" s="2"/>
    </row>
    <row r="2" customFormat="false" ht="21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3" customFormat="false" ht="9.75" hidden="false" customHeight="true" outlineLevel="0" collapsed="false"/>
    <row r="4" customFormat="false" ht="21.75" hidden="false" customHeight="true" outlineLevel="0" collapsed="false">
      <c r="A4" s="4" t="s">
        <v>2</v>
      </c>
      <c r="B4" s="5"/>
      <c r="C4" s="5"/>
      <c r="E4" s="4" t="s">
        <v>3</v>
      </c>
      <c r="F4" s="5"/>
      <c r="G4" s="5"/>
      <c r="H4" s="5"/>
    </row>
    <row r="5" customFormat="false" ht="15" hidden="false" customHeight="true" outlineLevel="0" collapsed="false">
      <c r="A5" s="6" t="s">
        <v>4</v>
      </c>
      <c r="B5" s="7" t="s">
        <v>5</v>
      </c>
      <c r="C5" s="6" t="s">
        <v>6</v>
      </c>
    </row>
    <row r="6" customFormat="false" ht="30" hidden="false" customHeight="true" outlineLevel="0" collapsed="false">
      <c r="A6" s="8" t="s">
        <v>7</v>
      </c>
      <c r="B6" s="9" t="n">
        <f aca="false">COUNTIFS(Tasks!$B$5:$B$64,"&lt;&gt;",Tasks!$D$5:$D$64,"&lt;&gt;Milestone")</f>
        <v>10</v>
      </c>
      <c r="C6" s="10" t="s">
        <v>8</v>
      </c>
      <c r="E6" s="11"/>
      <c r="F6" s="12" t="s">
        <v>9</v>
      </c>
      <c r="G6" s="12"/>
      <c r="H6" s="12"/>
    </row>
    <row r="7" customFormat="false" ht="30" hidden="false" customHeight="true" outlineLevel="0" collapsed="false">
      <c r="A7" s="8" t="s">
        <v>10</v>
      </c>
      <c r="B7" s="9" t="n">
        <f aca="false">COUNTIFS(Tasks!$B$5:$B$64,"&lt;&gt;",Tasks!$D$5:$D$64,"Milestone")</f>
        <v>3</v>
      </c>
      <c r="C7" s="10" t="s">
        <v>11</v>
      </c>
      <c r="E7" s="13"/>
      <c r="F7" s="12" t="s">
        <v>12</v>
      </c>
      <c r="G7" s="12"/>
      <c r="H7" s="12"/>
    </row>
    <row r="8" customFormat="false" ht="30" hidden="false" customHeight="true" outlineLevel="0" collapsed="false">
      <c r="A8" s="8" t="s">
        <v>13</v>
      </c>
      <c r="B8" s="14" t="n">
        <f aca="false">IF(COUNT(Tasks!$E$5:$E$64)=0,"",MIN(Tasks!$E$5:$E$64))</f>
        <v>46300</v>
      </c>
      <c r="C8" s="10" t="s">
        <v>14</v>
      </c>
      <c r="E8" s="15" t="s">
        <v>15</v>
      </c>
      <c r="F8" s="12" t="s">
        <v>16</v>
      </c>
      <c r="G8" s="12"/>
      <c r="H8" s="12"/>
    </row>
    <row r="9" customFormat="false" ht="30" hidden="false" customHeight="true" outlineLevel="0" collapsed="false">
      <c r="A9" s="8" t="s">
        <v>17</v>
      </c>
      <c r="B9" s="14" t="n">
        <f aca="false">IF(COUNT(Tasks!$G$5:$G$64)=0,"",MAX(Tasks!$G$5:$G$64))</f>
        <v>46372</v>
      </c>
      <c r="C9" s="10" t="s">
        <v>18</v>
      </c>
      <c r="E9" s="16" t="s">
        <v>19</v>
      </c>
      <c r="F9" s="12" t="s">
        <v>20</v>
      </c>
      <c r="G9" s="12"/>
      <c r="H9" s="12"/>
    </row>
    <row r="10" customFormat="false" ht="30" hidden="false" customHeight="true" outlineLevel="0" collapsed="false">
      <c r="A10" s="8" t="s">
        <v>21</v>
      </c>
      <c r="B10" s="17" t="n">
        <f aca="false">IFERROR(SUMPRODUCT((Tasks!$D$5:$D$64&lt;&gt;"Milestone")*(Tasks!$B$5:$B$64&lt;&gt;""),Tasks!$F$5:$F$64,Tasks!$H$5:$H$64)/SUMPRODUCT((Tasks!$D$5:$D$64&lt;&gt;"Milestone")*(Tasks!$B$5:$B$64&lt;&gt;""),Tasks!$F$5:$F$64),0)</f>
        <v>0.38640350877193</v>
      </c>
      <c r="C10" s="10" t="s">
        <v>22</v>
      </c>
      <c r="E10" s="18" t="s">
        <v>23</v>
      </c>
      <c r="F10" s="19" t="s">
        <v>24</v>
      </c>
      <c r="G10" s="19"/>
      <c r="H10" s="19"/>
    </row>
    <row r="11" customFormat="false" ht="30" hidden="false" customHeight="true" outlineLevel="0" collapsed="false">
      <c r="A11" s="8" t="s">
        <v>25</v>
      </c>
      <c r="B11" s="9" t="n">
        <f aca="false">COUNTIF(Tasks!$I$5:$I$64,"Late")</f>
        <v>1</v>
      </c>
      <c r="C11" s="10" t="s">
        <v>26</v>
      </c>
      <c r="F11" s="20" t="s">
        <v>27</v>
      </c>
      <c r="G11" s="21" t="n">
        <f aca="false">COUNTIF(Checks!$B$5:$B$10,"Review")</f>
        <v>1</v>
      </c>
      <c r="H11" s="22" t="str">
        <f aca="false">IF(G11=0,"All clear","Open the Checks tab")</f>
        <v>Open the Checks tab</v>
      </c>
    </row>
    <row r="12" customFormat="false" ht="15" hidden="false" customHeight="true" outlineLevel="0" collapsed="false"/>
    <row r="13" customFormat="false" ht="21.75" hidden="false" customHeight="true" outlineLevel="0" collapsed="false">
      <c r="A13" s="4" t="s">
        <v>28</v>
      </c>
      <c r="B13" s="5"/>
      <c r="C13" s="5"/>
      <c r="E13" s="4" t="s">
        <v>29</v>
      </c>
      <c r="F13" s="5"/>
      <c r="G13" s="5"/>
      <c r="H13" s="5"/>
    </row>
    <row r="14" customFormat="false" ht="15" hidden="false" customHeight="false" outlineLevel="0" collapsed="false">
      <c r="A14" s="6" t="s">
        <v>30</v>
      </c>
      <c r="B14" s="6" t="s">
        <v>31</v>
      </c>
      <c r="E14" s="6" t="s">
        <v>32</v>
      </c>
      <c r="G14" s="7" t="s">
        <v>33</v>
      </c>
    </row>
    <row r="15" customFormat="false" ht="19.5" hidden="false" customHeight="true" outlineLevel="0" collapsed="false">
      <c r="A15" s="23" t="s">
        <v>7</v>
      </c>
      <c r="B15" s="24" t="s">
        <v>34</v>
      </c>
      <c r="C15" s="24"/>
      <c r="E15" s="24" t="str">
        <f aca="false">IF(Lists!$A$5="","",Lists!$A$5)</f>
        <v>Plan</v>
      </c>
      <c r="F15" s="24"/>
      <c r="G15" s="25" t="n">
        <f aca="false">IF(E15="","",IFERROR(SUMPRODUCT((Tasks!$A$5:$A$64=E15)*(Tasks!$D$5:$D$64&lt;&gt;"Milestone"),Tasks!$F$5:$F$64,Tasks!$H$5:$H$64)/SUMPRODUCT((Tasks!$A$5:$A$64=E15)*(Tasks!$D$5:$D$64&lt;&gt;"Milestone"),Tasks!$F$5:$F$64),0))</f>
        <v>1</v>
      </c>
    </row>
    <row r="16" customFormat="false" ht="19.5" hidden="false" customHeight="true" outlineLevel="0" collapsed="false">
      <c r="A16" s="23" t="s">
        <v>35</v>
      </c>
      <c r="B16" s="24" t="s">
        <v>36</v>
      </c>
      <c r="C16" s="24"/>
      <c r="E16" s="24" t="str">
        <f aca="false">IF(Lists!$A$6="","",Lists!$A$6)</f>
        <v>Design</v>
      </c>
      <c r="F16" s="24"/>
      <c r="G16" s="25" t="n">
        <f aca="false">IF(E16="","",IFERROR(SUMPRODUCT((Tasks!$A$5:$A$64=E16)*(Tasks!$D$5:$D$64&lt;&gt;"Milestone"),Tasks!$F$5:$F$64,Tasks!$H$5:$H$64)/SUMPRODUCT((Tasks!$A$5:$A$64=E16)*(Tasks!$D$5:$D$64&lt;&gt;"Milestone"),Tasks!$F$5:$F$64),0))</f>
        <v>0.65</v>
      </c>
    </row>
    <row r="17" customFormat="false" ht="19.5" hidden="false" customHeight="true" outlineLevel="0" collapsed="false">
      <c r="A17" s="23" t="s">
        <v>37</v>
      </c>
      <c r="B17" s="24" t="s">
        <v>38</v>
      </c>
      <c r="C17" s="24"/>
      <c r="E17" s="24" t="str">
        <f aca="false">IF(Lists!$A$7="","",Lists!$A$7)</f>
        <v>Build</v>
      </c>
      <c r="F17" s="24"/>
      <c r="G17" s="25" t="n">
        <f aca="false">IF(E17="","",IFERROR(SUMPRODUCT((Tasks!$A$5:$A$64=E17)*(Tasks!$D$5:$D$64&lt;&gt;"Milestone"),Tasks!$F$5:$F$64,Tasks!$H$5:$H$64)/SUMPRODUCT((Tasks!$A$5:$A$64=E17)*(Tasks!$D$5:$D$64&lt;&gt;"Milestone"),Tasks!$F$5:$F$64),0))</f>
        <v>0.274166666666667</v>
      </c>
    </row>
    <row r="18" customFormat="false" ht="19.5" hidden="false" customHeight="true" outlineLevel="0" collapsed="false">
      <c r="A18" s="23" t="s">
        <v>39</v>
      </c>
      <c r="B18" s="24" t="s">
        <v>40</v>
      </c>
      <c r="C18" s="24"/>
      <c r="E18" s="24" t="str">
        <f aca="false">IF(Lists!$A$8="","",Lists!$A$8)</f>
        <v>Test</v>
      </c>
      <c r="F18" s="24"/>
      <c r="G18" s="25" t="n">
        <f aca="false">IF(E18="","",IFERROR(SUMPRODUCT((Tasks!$A$5:$A$64=E18)*(Tasks!$D$5:$D$64&lt;&gt;"Milestone"),Tasks!$F$5:$F$64,Tasks!$H$5:$H$64)/SUMPRODUCT((Tasks!$A$5:$A$64=E18)*(Tasks!$D$5:$D$64&lt;&gt;"Milestone"),Tasks!$F$5:$F$64),0))</f>
        <v>0</v>
      </c>
    </row>
    <row r="19" customFormat="false" ht="19.5" hidden="false" customHeight="true" outlineLevel="0" collapsed="false">
      <c r="E19" s="24" t="str">
        <f aca="false">IF(Lists!$A$9="","",Lists!$A$9)</f>
        <v>Launch</v>
      </c>
      <c r="F19" s="24"/>
      <c r="G19" s="25" t="n">
        <f aca="false">IF(E19="","",IFERROR(SUMPRODUCT((Tasks!$A$5:$A$64=E19)*(Tasks!$D$5:$D$64&lt;&gt;"Milestone"),Tasks!$F$5:$F$64,Tasks!$H$5:$H$64)/SUMPRODUCT((Tasks!$A$5:$A$64=E19)*(Tasks!$D$5:$D$64&lt;&gt;"Milestone"),Tasks!$F$5:$F$64),0))</f>
        <v>0</v>
      </c>
    </row>
    <row r="20" customFormat="false" ht="19.5" hidden="false" customHeight="true" outlineLevel="0" collapsed="false">
      <c r="E20" s="24" t="str">
        <f aca="false">IF(Lists!$A$10="","",Lists!$A$10)</f>
        <v>Wrap-up</v>
      </c>
      <c r="F20" s="24"/>
      <c r="G20" s="25" t="n">
        <f aca="false">IF(E20="","",IFERROR(SUMPRODUCT((Tasks!$A$5:$A$64=E20)*(Tasks!$D$5:$D$64&lt;&gt;"Milestone"),Tasks!$F$5:$F$64,Tasks!$H$5:$H$64)/SUMPRODUCT((Tasks!$A$5:$A$64=E20)*(Tasks!$D$5:$D$64&lt;&gt;"Milestone"),Tasks!$F$5:$F$64),0))</f>
        <v>0</v>
      </c>
    </row>
  </sheetData>
  <mergeCells count="16">
    <mergeCell ref="A2:H2"/>
    <mergeCell ref="F6:H6"/>
    <mergeCell ref="F7:H7"/>
    <mergeCell ref="F8:H8"/>
    <mergeCell ref="F9:H9"/>
    <mergeCell ref="F10:H10"/>
    <mergeCell ref="B15:C15"/>
    <mergeCell ref="E15:F15"/>
    <mergeCell ref="B16:C16"/>
    <mergeCell ref="E16:F16"/>
    <mergeCell ref="B17:C17"/>
    <mergeCell ref="E17:F17"/>
    <mergeCell ref="B18:C18"/>
    <mergeCell ref="E18:F18"/>
    <mergeCell ref="E19:F19"/>
    <mergeCell ref="E20:F20"/>
  </mergeCells>
  <hyperlinks>
    <hyperlink ref="F10" r:id="rId1" display="Step-by-step guide: arumsoft.com/resources"/>
    <hyperlink ref="F11" location="'Checks'!A1" display="Checks needing review"/>
    <hyperlink ref="A15" location="'Tasks'!A1" display="Tasks"/>
    <hyperlink ref="A16" location="'Gantt'!A1" display="Gantt"/>
    <hyperlink ref="A17" location="'Lists'!A1" display="Lists"/>
    <hyperlink ref="A18" location="'Checks'!A1" display="Checks"/>
  </hyperlink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7A5A"/>
    <pageSetUpPr fitToPage="true"/>
  </sheetPr>
  <dimension ref="A1:J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2"/>
    <col collapsed="false" customWidth="true" hidden="false" outlineLevel="0" max="3" min="3" style="0" width="13"/>
    <col collapsed="false" customWidth="true" hidden="false" outlineLevel="0" max="4" min="4" style="0" width="12"/>
    <col collapsed="false" customWidth="true" hidden="false" outlineLevel="0" max="7" min="5" style="0" width="14"/>
    <col collapsed="false" customWidth="true" hidden="false" outlineLevel="0" max="8" min="8" style="0" width="12"/>
    <col collapsed="false" customWidth="true" hidden="false" outlineLevel="0" max="9" min="9" style="0" width="14"/>
    <col collapsed="false" customWidth="true" hidden="false" outlineLevel="0" max="10" min="10" style="0" width="30"/>
  </cols>
  <sheetData>
    <row r="1" customFormat="false" ht="33.75" hidden="false" customHeight="true" outlineLevel="0" collapsed="false">
      <c r="A1" s="1" t="s">
        <v>7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21.75" hidden="false" customHeight="true" outlineLevel="0" collapsed="false">
      <c r="A2" s="26" t="s">
        <v>41</v>
      </c>
      <c r="B2" s="27"/>
      <c r="C2" s="27"/>
      <c r="D2" s="27"/>
      <c r="E2" s="27"/>
      <c r="F2" s="27"/>
      <c r="G2" s="27"/>
      <c r="H2" s="27"/>
      <c r="I2" s="27"/>
      <c r="J2" s="27"/>
    </row>
    <row r="3" customFormat="false" ht="21" hidden="false" customHeight="true" outlineLevel="0" collapsed="false">
      <c r="E3" s="28" t="s">
        <v>42</v>
      </c>
      <c r="F3" s="29" t="s">
        <v>43</v>
      </c>
    </row>
    <row r="4" customFormat="false" ht="30" hidden="false" customHeight="true" outlineLevel="0" collapsed="false">
      <c r="A4" s="30" t="s">
        <v>32</v>
      </c>
      <c r="B4" s="30" t="s">
        <v>44</v>
      </c>
      <c r="C4" s="30" t="s">
        <v>45</v>
      </c>
      <c r="D4" s="30" t="s">
        <v>46</v>
      </c>
      <c r="E4" s="30" t="s">
        <v>47</v>
      </c>
      <c r="F4" s="31" t="s">
        <v>48</v>
      </c>
      <c r="G4" s="30" t="s">
        <v>49</v>
      </c>
      <c r="H4" s="31" t="s">
        <v>50</v>
      </c>
      <c r="I4" s="30" t="s">
        <v>51</v>
      </c>
      <c r="J4" s="30" t="s">
        <v>6</v>
      </c>
    </row>
    <row r="5" customFormat="false" ht="18.75" hidden="false" customHeight="true" outlineLevel="0" collapsed="false">
      <c r="A5" s="32" t="s">
        <v>52</v>
      </c>
      <c r="B5" s="32" t="s">
        <v>53</v>
      </c>
      <c r="C5" s="32" t="s">
        <v>54</v>
      </c>
      <c r="D5" s="32" t="s">
        <v>55</v>
      </c>
      <c r="E5" s="33" t="n">
        <v>46300</v>
      </c>
      <c r="F5" s="34"/>
      <c r="G5" s="35" t="n">
        <f aca="false">IF(OR(B5="",E5=""),"",IF(D5="Milestone",E5,IF($F$3="Workdays",WORKDAY(E5,MAX(1,N(F5))-1),E5+MAX(1,N(F5))-1)))</f>
        <v>46300</v>
      </c>
      <c r="H5" s="36" t="n">
        <v>1</v>
      </c>
      <c r="I5" s="37" t="str">
        <f aca="true">IF(B5="","",IF(N(H5)&gt;=1,"Complete",IF(AND(G5&lt;&gt;"",G5&lt;TODAY()),"Late",IF(N(H5)&gt;0,"In Progress","Not Started"))))</f>
        <v>Complete</v>
      </c>
      <c r="J5" s="38"/>
    </row>
    <row r="6" customFormat="false" ht="18.75" hidden="false" customHeight="true" outlineLevel="0" collapsed="false">
      <c r="A6" s="32" t="s">
        <v>52</v>
      </c>
      <c r="B6" s="32" t="s">
        <v>56</v>
      </c>
      <c r="C6" s="32" t="s">
        <v>54</v>
      </c>
      <c r="D6" s="32" t="s">
        <v>44</v>
      </c>
      <c r="E6" s="33" t="n">
        <v>46300</v>
      </c>
      <c r="F6" s="34" t="n">
        <v>7</v>
      </c>
      <c r="G6" s="35" t="n">
        <f aca="false">IF(OR(B6="",E6=""),"",IF(D6="Milestone",E6,IF($F$3="Workdays",WORKDAY(E6,MAX(1,N(F6))-1),E6+MAX(1,N(F6))-1)))</f>
        <v>46306</v>
      </c>
      <c r="H6" s="36" t="n">
        <v>1</v>
      </c>
      <c r="I6" s="37" t="str">
        <f aca="true">IF(B6="","",IF(N(H6)&gt;=1,"Complete",IF(AND(G6&lt;&gt;"",G6&lt;TODAY()),"Late",IF(N(H6)&gt;0,"In Progress","Not Started"))))</f>
        <v>Complete</v>
      </c>
      <c r="J6" s="38"/>
    </row>
    <row r="7" customFormat="false" ht="18.75" hidden="false" customHeight="true" outlineLevel="0" collapsed="false">
      <c r="A7" s="32" t="s">
        <v>52</v>
      </c>
      <c r="B7" s="32" t="s">
        <v>57</v>
      </c>
      <c r="C7" s="32" t="s">
        <v>58</v>
      </c>
      <c r="D7" s="32" t="s">
        <v>44</v>
      </c>
      <c r="E7" s="33" t="n">
        <v>46307</v>
      </c>
      <c r="F7" s="34" t="n">
        <v>5</v>
      </c>
      <c r="G7" s="35" t="n">
        <f aca="false">IF(OR(B7="",E7=""),"",IF(D7="Milestone",E7,IF($F$3="Workdays",WORKDAY(E7,MAX(1,N(F7))-1),E7+MAX(1,N(F7))-1)))</f>
        <v>46311</v>
      </c>
      <c r="H7" s="36" t="n">
        <v>1</v>
      </c>
      <c r="I7" s="37" t="str">
        <f aca="true">IF(B7="","",IF(N(H7)&gt;=1,"Complete",IF(AND(G7&lt;&gt;"",G7&lt;TODAY()),"Late",IF(N(H7)&gt;0,"In Progress","Not Started"))))</f>
        <v>Complete</v>
      </c>
      <c r="J7" s="38"/>
    </row>
    <row r="8" customFormat="false" ht="18.75" hidden="false" customHeight="true" outlineLevel="0" collapsed="false">
      <c r="A8" s="32" t="s">
        <v>59</v>
      </c>
      <c r="B8" s="32" t="s">
        <v>60</v>
      </c>
      <c r="C8" s="32" t="s">
        <v>58</v>
      </c>
      <c r="D8" s="32" t="s">
        <v>44</v>
      </c>
      <c r="E8" s="33" t="n">
        <v>46311</v>
      </c>
      <c r="F8" s="34" t="n">
        <v>10</v>
      </c>
      <c r="G8" s="35" t="n">
        <f aca="false">IF(OR(B8="",E8=""),"",IF(D8="Milestone",E8,IF($F$3="Workdays",WORKDAY(E8,MAX(1,N(F8))-1),E8+MAX(1,N(F8))-1)))</f>
        <v>46320</v>
      </c>
      <c r="H8" s="36" t="n">
        <v>1</v>
      </c>
      <c r="I8" s="37" t="str">
        <f aca="true">IF(B8="","",IF(N(H8)&gt;=1,"Complete",IF(AND(G8&lt;&gt;"",G8&lt;TODAY()),"Late",IF(N(H8)&gt;0,"In Progress","Not Started"))))</f>
        <v>Complete</v>
      </c>
      <c r="J8" s="38"/>
    </row>
    <row r="9" customFormat="false" ht="18.75" hidden="false" customHeight="true" outlineLevel="0" collapsed="false">
      <c r="A9" s="32" t="s">
        <v>59</v>
      </c>
      <c r="B9" s="32" t="s">
        <v>61</v>
      </c>
      <c r="C9" s="32" t="s">
        <v>62</v>
      </c>
      <c r="D9" s="32" t="s">
        <v>44</v>
      </c>
      <c r="E9" s="33" t="n">
        <v>46318</v>
      </c>
      <c r="F9" s="34" t="n">
        <v>14</v>
      </c>
      <c r="G9" s="35" t="n">
        <f aca="false">IF(OR(B9="",E9=""),"",IF(D9="Milestone",E9,IF($F$3="Workdays",WORKDAY(E9,MAX(1,N(F9))-1),E9+MAX(1,N(F9))-1)))</f>
        <v>46331</v>
      </c>
      <c r="H9" s="36" t="n">
        <v>0.4</v>
      </c>
      <c r="I9" s="37" t="str">
        <f aca="true">IF(B9="","",IF(N(H9)&gt;=1,"Complete",IF(AND(G9&lt;&gt;"",G9&lt;TODAY()),"Late",IF(N(H9)&gt;0,"In Progress","Not Started"))))</f>
        <v>In Progress</v>
      </c>
      <c r="J9" s="38"/>
    </row>
    <row r="10" customFormat="false" ht="18.75" hidden="false" customHeight="true" outlineLevel="0" collapsed="false">
      <c r="A10" s="32" t="s">
        <v>59</v>
      </c>
      <c r="B10" s="32" t="s">
        <v>63</v>
      </c>
      <c r="C10" s="32" t="s">
        <v>54</v>
      </c>
      <c r="D10" s="32" t="s">
        <v>55</v>
      </c>
      <c r="E10" s="33" t="n">
        <v>46332</v>
      </c>
      <c r="F10" s="34"/>
      <c r="G10" s="35" t="n">
        <f aca="false">IF(OR(B10="",E10=""),"",IF(D10="Milestone",E10,IF($F$3="Workdays",WORKDAY(E10,MAX(1,N(F10))-1),E10+MAX(1,N(F10))-1)))</f>
        <v>46332</v>
      </c>
      <c r="H10" s="36" t="n">
        <v>0</v>
      </c>
      <c r="I10" s="37" t="str">
        <f aca="true">IF(B10="","",IF(N(H10)&gt;=1,"Complete",IF(AND(G10&lt;&gt;"",G10&lt;TODAY()),"Late",IF(N(H10)&gt;0,"In Progress","Not Started"))))</f>
        <v>Not Started</v>
      </c>
      <c r="J10" s="38"/>
    </row>
    <row r="11" customFormat="false" ht="18.75" hidden="false" customHeight="true" outlineLevel="0" collapsed="false">
      <c r="A11" s="32" t="s">
        <v>64</v>
      </c>
      <c r="B11" s="32" t="s">
        <v>65</v>
      </c>
      <c r="C11" s="32" t="s">
        <v>66</v>
      </c>
      <c r="D11" s="32" t="s">
        <v>44</v>
      </c>
      <c r="E11" s="33" t="n">
        <v>46314</v>
      </c>
      <c r="F11" s="34" t="n">
        <v>7</v>
      </c>
      <c r="G11" s="35" t="n">
        <f aca="false">IF(OR(B11="",E11=""),"",IF(D11="Milestone",E11,IF($F$3="Workdays",WORKDAY(E11,MAX(1,N(F11))-1),E11+MAX(1,N(F11))-1)))</f>
        <v>46320</v>
      </c>
      <c r="H11" s="36" t="n">
        <v>0.6</v>
      </c>
      <c r="I11" s="37" t="str">
        <f aca="true">IF(B11="","",IF(N(H11)&gt;=1,"Complete",IF(AND(G11&lt;&gt;"",G11&lt;TODAY()),"Late",IF(N(H11)&gt;0,"In Progress","Not Started"))))</f>
        <v>Late</v>
      </c>
      <c r="J11" s="38"/>
    </row>
    <row r="12" customFormat="false" ht="18.75" hidden="false" customHeight="true" outlineLevel="0" collapsed="false">
      <c r="A12" s="32" t="s">
        <v>64</v>
      </c>
      <c r="B12" s="32" t="s">
        <v>67</v>
      </c>
      <c r="C12" s="32" t="s">
        <v>68</v>
      </c>
      <c r="D12" s="32" t="s">
        <v>44</v>
      </c>
      <c r="E12" s="33" t="n">
        <v>46314</v>
      </c>
      <c r="F12" s="34" t="n">
        <v>35</v>
      </c>
      <c r="G12" s="35" t="n">
        <f aca="false">IF(OR(B12="",E12=""),"",IF(D12="Milestone",E12,IF($F$3="Workdays",WORKDAY(E12,MAX(1,N(F12))-1),E12+MAX(1,N(F12))-1)))</f>
        <v>46348</v>
      </c>
      <c r="H12" s="36" t="n">
        <v>0.35</v>
      </c>
      <c r="I12" s="37" t="str">
        <f aca="true">IF(B12="","",IF(N(H12)&gt;=1,"Complete",IF(AND(G12&lt;&gt;"",G12&lt;TODAY()),"Late",IF(N(H12)&gt;0,"In Progress","Not Started"))))</f>
        <v>In Progress</v>
      </c>
      <c r="J12" s="38"/>
    </row>
    <row r="13" customFormat="false" ht="18.75" hidden="false" customHeight="true" outlineLevel="0" collapsed="false">
      <c r="A13" s="32" t="s">
        <v>64</v>
      </c>
      <c r="B13" s="32" t="s">
        <v>69</v>
      </c>
      <c r="C13" s="32" t="s">
        <v>66</v>
      </c>
      <c r="D13" s="32" t="s">
        <v>44</v>
      </c>
      <c r="E13" s="33" t="n">
        <v>46335</v>
      </c>
      <c r="F13" s="34" t="n">
        <v>18</v>
      </c>
      <c r="G13" s="35" t="n">
        <f aca="false">IF(OR(B13="",E13=""),"",IF(D13="Milestone",E13,IF($F$3="Workdays",WORKDAY(E13,MAX(1,N(F13))-1),E13+MAX(1,N(F13))-1)))</f>
        <v>46352</v>
      </c>
      <c r="H13" s="36" t="n">
        <v>0</v>
      </c>
      <c r="I13" s="37" t="str">
        <f aca="true">IF(B13="","",IF(N(H13)&gt;=1,"Complete",IF(AND(G13&lt;&gt;"",G13&lt;TODAY()),"Late",IF(N(H13)&gt;0,"In Progress","Not Started"))))</f>
        <v>Not Started</v>
      </c>
      <c r="J13" s="38"/>
    </row>
    <row r="14" customFormat="false" ht="18.75" hidden="false" customHeight="true" outlineLevel="0" collapsed="false">
      <c r="A14" s="32" t="s">
        <v>70</v>
      </c>
      <c r="B14" s="32" t="s">
        <v>71</v>
      </c>
      <c r="C14" s="32" t="s">
        <v>62</v>
      </c>
      <c r="D14" s="32" t="s">
        <v>44</v>
      </c>
      <c r="E14" s="33" t="n">
        <v>46353</v>
      </c>
      <c r="F14" s="34" t="n">
        <v>10</v>
      </c>
      <c r="G14" s="35" t="n">
        <f aca="false">IF(OR(B14="",E14=""),"",IF(D14="Milestone",E14,IF($F$3="Workdays",WORKDAY(E14,MAX(1,N(F14))-1),E14+MAX(1,N(F14))-1)))</f>
        <v>46362</v>
      </c>
      <c r="H14" s="36" t="n">
        <v>0</v>
      </c>
      <c r="I14" s="37" t="str">
        <f aca="true">IF(B14="","",IF(N(H14)&gt;=1,"Complete",IF(AND(G14&lt;&gt;"",G14&lt;TODAY()),"Late",IF(N(H14)&gt;0,"In Progress","Not Started"))))</f>
        <v>Not Started</v>
      </c>
      <c r="J14" s="38"/>
    </row>
    <row r="15" customFormat="false" ht="18.75" hidden="false" customHeight="true" outlineLevel="0" collapsed="false">
      <c r="A15" s="32" t="s">
        <v>70</v>
      </c>
      <c r="B15" s="32" t="s">
        <v>72</v>
      </c>
      <c r="C15" s="32" t="s">
        <v>68</v>
      </c>
      <c r="D15" s="32" t="s">
        <v>44</v>
      </c>
      <c r="E15" s="33" t="n">
        <v>46357</v>
      </c>
      <c r="F15" s="34" t="n">
        <v>5</v>
      </c>
      <c r="G15" s="35" t="n">
        <f aca="false">IF(OR(B15="",E15=""),"",IF(D15="Milestone",E15,IF($F$3="Workdays",WORKDAY(E15,MAX(1,N(F15))-1),E15+MAX(1,N(F15))-1)))</f>
        <v>46361</v>
      </c>
      <c r="H15" s="36" t="n">
        <v>0</v>
      </c>
      <c r="I15" s="37" t="str">
        <f aca="true">IF(B15="","",IF(N(H15)&gt;=1,"Complete",IF(AND(G15&lt;&gt;"",G15&lt;TODAY()),"Late",IF(N(H15)&gt;0,"In Progress","Not Started"))))</f>
        <v>Not Started</v>
      </c>
      <c r="J15" s="38"/>
    </row>
    <row r="16" customFormat="false" ht="18.75" hidden="false" customHeight="true" outlineLevel="0" collapsed="false">
      <c r="A16" s="32" t="s">
        <v>73</v>
      </c>
      <c r="B16" s="32" t="s">
        <v>74</v>
      </c>
      <c r="C16" s="32" t="s">
        <v>54</v>
      </c>
      <c r="D16" s="32" t="s">
        <v>55</v>
      </c>
      <c r="E16" s="33" t="n">
        <v>46364</v>
      </c>
      <c r="F16" s="34"/>
      <c r="G16" s="35" t="n">
        <f aca="false">IF(OR(B16="",E16=""),"",IF(D16="Milestone",E16,IF($F$3="Workdays",WORKDAY(E16,MAX(1,N(F16))-1),E16+MAX(1,N(F16))-1)))</f>
        <v>46364</v>
      </c>
      <c r="H16" s="36" t="n">
        <v>0</v>
      </c>
      <c r="I16" s="37" t="str">
        <f aca="true">IF(B16="","",IF(N(H16)&gt;=1,"Complete",IF(AND(G16&lt;&gt;"",G16&lt;TODAY()),"Late",IF(N(H16)&gt;0,"In Progress","Not Started"))))</f>
        <v>Not Started</v>
      </c>
      <c r="J16" s="38"/>
    </row>
    <row r="17" customFormat="false" ht="18.75" hidden="false" customHeight="true" outlineLevel="0" collapsed="false">
      <c r="A17" s="32" t="s">
        <v>75</v>
      </c>
      <c r="B17" s="32" t="s">
        <v>76</v>
      </c>
      <c r="C17" s="32" t="s">
        <v>58</v>
      </c>
      <c r="D17" s="32" t="s">
        <v>44</v>
      </c>
      <c r="E17" s="33" t="n">
        <v>46370</v>
      </c>
      <c r="F17" s="34" t="n">
        <v>3</v>
      </c>
      <c r="G17" s="35" t="n">
        <f aca="false">IF(OR(B17="",E17=""),"",IF(D17="Milestone",E17,IF($F$3="Workdays",WORKDAY(E17,MAX(1,N(F17))-1),E17+MAX(1,N(F17))-1)))</f>
        <v>46372</v>
      </c>
      <c r="H17" s="36" t="n">
        <v>0</v>
      </c>
      <c r="I17" s="37" t="str">
        <f aca="true">IF(B17="","",IF(N(H17)&gt;=1,"Complete",IF(AND(G17&lt;&gt;"",G17&lt;TODAY()),"Late",IF(N(H17)&gt;0,"In Progress","Not Started"))))</f>
        <v>Not Started</v>
      </c>
      <c r="J17" s="38"/>
    </row>
    <row r="18" customFormat="false" ht="18.75" hidden="false" customHeight="true" outlineLevel="0" collapsed="false">
      <c r="A18" s="32"/>
      <c r="B18" s="32"/>
      <c r="C18" s="32"/>
      <c r="D18" s="32"/>
      <c r="E18" s="33"/>
      <c r="F18" s="34"/>
      <c r="G18" s="35" t="str">
        <f aca="false">IF(OR(B18="",E18=""),"",IF(D18="Milestone",E18,IF($F$3="Workdays",WORKDAY(E18,MAX(1,N(F18))-1),E18+MAX(1,N(F18))-1)))</f>
        <v/>
      </c>
      <c r="H18" s="36"/>
      <c r="I18" s="37" t="str">
        <f aca="true">IF(B18="","",IF(N(H18)&gt;=1,"Complete",IF(AND(G18&lt;&gt;"",G18&lt;TODAY()),"Late",IF(N(H18)&gt;0,"In Progress","Not Started"))))</f>
        <v/>
      </c>
      <c r="J18" s="38"/>
    </row>
    <row r="19" customFormat="false" ht="18.75" hidden="false" customHeight="true" outlineLevel="0" collapsed="false">
      <c r="A19" s="32"/>
      <c r="B19" s="32"/>
      <c r="C19" s="32"/>
      <c r="D19" s="32"/>
      <c r="E19" s="33"/>
      <c r="F19" s="34"/>
      <c r="G19" s="35" t="str">
        <f aca="false">IF(OR(B19="",E19=""),"",IF(D19="Milestone",E19,IF($F$3="Workdays",WORKDAY(E19,MAX(1,N(F19))-1),E19+MAX(1,N(F19))-1)))</f>
        <v/>
      </c>
      <c r="H19" s="36"/>
      <c r="I19" s="37" t="str">
        <f aca="true">IF(B19="","",IF(N(H19)&gt;=1,"Complete",IF(AND(G19&lt;&gt;"",G19&lt;TODAY()),"Late",IF(N(H19)&gt;0,"In Progress","Not Started"))))</f>
        <v/>
      </c>
      <c r="J19" s="38"/>
    </row>
    <row r="20" customFormat="false" ht="18.75" hidden="false" customHeight="true" outlineLevel="0" collapsed="false">
      <c r="A20" s="32"/>
      <c r="B20" s="32"/>
      <c r="C20" s="32"/>
      <c r="D20" s="32"/>
      <c r="E20" s="33"/>
      <c r="F20" s="34"/>
      <c r="G20" s="35" t="str">
        <f aca="false">IF(OR(B20="",E20=""),"",IF(D20="Milestone",E20,IF($F$3="Workdays",WORKDAY(E20,MAX(1,N(F20))-1),E20+MAX(1,N(F20))-1)))</f>
        <v/>
      </c>
      <c r="H20" s="36"/>
      <c r="I20" s="37" t="str">
        <f aca="true">IF(B20="","",IF(N(H20)&gt;=1,"Complete",IF(AND(G20&lt;&gt;"",G20&lt;TODAY()),"Late",IF(N(H20)&gt;0,"In Progress","Not Started"))))</f>
        <v/>
      </c>
      <c r="J20" s="38"/>
    </row>
    <row r="21" customFormat="false" ht="18.75" hidden="false" customHeight="true" outlineLevel="0" collapsed="false">
      <c r="A21" s="32"/>
      <c r="B21" s="32"/>
      <c r="C21" s="32"/>
      <c r="D21" s="32"/>
      <c r="E21" s="33"/>
      <c r="F21" s="34"/>
      <c r="G21" s="35" t="str">
        <f aca="false">IF(OR(B21="",E21=""),"",IF(D21="Milestone",E21,IF($F$3="Workdays",WORKDAY(E21,MAX(1,N(F21))-1),E21+MAX(1,N(F21))-1)))</f>
        <v/>
      </c>
      <c r="H21" s="36"/>
      <c r="I21" s="37" t="str">
        <f aca="true">IF(B21="","",IF(N(H21)&gt;=1,"Complete",IF(AND(G21&lt;&gt;"",G21&lt;TODAY()),"Late",IF(N(H21)&gt;0,"In Progress","Not Started"))))</f>
        <v/>
      </c>
      <c r="J21" s="38"/>
    </row>
    <row r="22" customFormat="false" ht="18.75" hidden="false" customHeight="true" outlineLevel="0" collapsed="false">
      <c r="A22" s="32"/>
      <c r="B22" s="32"/>
      <c r="C22" s="32"/>
      <c r="D22" s="32"/>
      <c r="E22" s="33"/>
      <c r="F22" s="34"/>
      <c r="G22" s="35" t="str">
        <f aca="false">IF(OR(B22="",E22=""),"",IF(D22="Milestone",E22,IF($F$3="Workdays",WORKDAY(E22,MAX(1,N(F22))-1),E22+MAX(1,N(F22))-1)))</f>
        <v/>
      </c>
      <c r="H22" s="36"/>
      <c r="I22" s="37" t="str">
        <f aca="true">IF(B22="","",IF(N(H22)&gt;=1,"Complete",IF(AND(G22&lt;&gt;"",G22&lt;TODAY()),"Late",IF(N(H22)&gt;0,"In Progress","Not Started"))))</f>
        <v/>
      </c>
      <c r="J22" s="38"/>
    </row>
    <row r="23" customFormat="false" ht="18.75" hidden="false" customHeight="true" outlineLevel="0" collapsed="false">
      <c r="A23" s="32"/>
      <c r="B23" s="32"/>
      <c r="C23" s="32"/>
      <c r="D23" s="32"/>
      <c r="E23" s="33"/>
      <c r="F23" s="34"/>
      <c r="G23" s="35" t="str">
        <f aca="false">IF(OR(B23="",E23=""),"",IF(D23="Milestone",E23,IF($F$3="Workdays",WORKDAY(E23,MAX(1,N(F23))-1),E23+MAX(1,N(F23))-1)))</f>
        <v/>
      </c>
      <c r="H23" s="36"/>
      <c r="I23" s="37" t="str">
        <f aca="true">IF(B23="","",IF(N(H23)&gt;=1,"Complete",IF(AND(G23&lt;&gt;"",G23&lt;TODAY()),"Late",IF(N(H23)&gt;0,"In Progress","Not Started"))))</f>
        <v/>
      </c>
      <c r="J23" s="38"/>
    </row>
    <row r="24" customFormat="false" ht="18.75" hidden="false" customHeight="true" outlineLevel="0" collapsed="false">
      <c r="A24" s="32"/>
      <c r="B24" s="32"/>
      <c r="C24" s="32"/>
      <c r="D24" s="32"/>
      <c r="E24" s="33"/>
      <c r="F24" s="34"/>
      <c r="G24" s="35" t="str">
        <f aca="false">IF(OR(B24="",E24=""),"",IF(D24="Milestone",E24,IF($F$3="Workdays",WORKDAY(E24,MAX(1,N(F24))-1),E24+MAX(1,N(F24))-1)))</f>
        <v/>
      </c>
      <c r="H24" s="36"/>
      <c r="I24" s="37" t="str">
        <f aca="true">IF(B24="","",IF(N(H24)&gt;=1,"Complete",IF(AND(G24&lt;&gt;"",G24&lt;TODAY()),"Late",IF(N(H24)&gt;0,"In Progress","Not Started"))))</f>
        <v/>
      </c>
      <c r="J24" s="38"/>
    </row>
    <row r="25" customFormat="false" ht="18.75" hidden="false" customHeight="true" outlineLevel="0" collapsed="false">
      <c r="A25" s="32"/>
      <c r="B25" s="32"/>
      <c r="C25" s="32"/>
      <c r="D25" s="32"/>
      <c r="E25" s="33"/>
      <c r="F25" s="34"/>
      <c r="G25" s="35" t="str">
        <f aca="false">IF(OR(B25="",E25=""),"",IF(D25="Milestone",E25,IF($F$3="Workdays",WORKDAY(E25,MAX(1,N(F25))-1),E25+MAX(1,N(F25))-1)))</f>
        <v/>
      </c>
      <c r="H25" s="36"/>
      <c r="I25" s="37" t="str">
        <f aca="true">IF(B25="","",IF(N(H25)&gt;=1,"Complete",IF(AND(G25&lt;&gt;"",G25&lt;TODAY()),"Late",IF(N(H25)&gt;0,"In Progress","Not Started"))))</f>
        <v/>
      </c>
      <c r="J25" s="38"/>
    </row>
    <row r="26" customFormat="false" ht="18.75" hidden="false" customHeight="true" outlineLevel="0" collapsed="false">
      <c r="A26" s="32"/>
      <c r="B26" s="32"/>
      <c r="C26" s="32"/>
      <c r="D26" s="32"/>
      <c r="E26" s="33"/>
      <c r="F26" s="34"/>
      <c r="G26" s="35" t="str">
        <f aca="false">IF(OR(B26="",E26=""),"",IF(D26="Milestone",E26,IF($F$3="Workdays",WORKDAY(E26,MAX(1,N(F26))-1),E26+MAX(1,N(F26))-1)))</f>
        <v/>
      </c>
      <c r="H26" s="36"/>
      <c r="I26" s="37" t="str">
        <f aca="true">IF(B26="","",IF(N(H26)&gt;=1,"Complete",IF(AND(G26&lt;&gt;"",G26&lt;TODAY()),"Late",IF(N(H26)&gt;0,"In Progress","Not Started"))))</f>
        <v/>
      </c>
      <c r="J26" s="38"/>
    </row>
    <row r="27" customFormat="false" ht="18.75" hidden="false" customHeight="true" outlineLevel="0" collapsed="false">
      <c r="A27" s="32"/>
      <c r="B27" s="32"/>
      <c r="C27" s="32"/>
      <c r="D27" s="32"/>
      <c r="E27" s="33"/>
      <c r="F27" s="34"/>
      <c r="G27" s="35" t="str">
        <f aca="false">IF(OR(B27="",E27=""),"",IF(D27="Milestone",E27,IF($F$3="Workdays",WORKDAY(E27,MAX(1,N(F27))-1),E27+MAX(1,N(F27))-1)))</f>
        <v/>
      </c>
      <c r="H27" s="36"/>
      <c r="I27" s="37" t="str">
        <f aca="true">IF(B27="","",IF(N(H27)&gt;=1,"Complete",IF(AND(G27&lt;&gt;"",G27&lt;TODAY()),"Late",IF(N(H27)&gt;0,"In Progress","Not Started"))))</f>
        <v/>
      </c>
      <c r="J27" s="38"/>
    </row>
    <row r="28" customFormat="false" ht="18.75" hidden="false" customHeight="true" outlineLevel="0" collapsed="false">
      <c r="A28" s="32"/>
      <c r="B28" s="32"/>
      <c r="C28" s="32"/>
      <c r="D28" s="32"/>
      <c r="E28" s="33"/>
      <c r="F28" s="34"/>
      <c r="G28" s="35" t="str">
        <f aca="false">IF(OR(B28="",E28=""),"",IF(D28="Milestone",E28,IF($F$3="Workdays",WORKDAY(E28,MAX(1,N(F28))-1),E28+MAX(1,N(F28))-1)))</f>
        <v/>
      </c>
      <c r="H28" s="36"/>
      <c r="I28" s="37" t="str">
        <f aca="true">IF(B28="","",IF(N(H28)&gt;=1,"Complete",IF(AND(G28&lt;&gt;"",G28&lt;TODAY()),"Late",IF(N(H28)&gt;0,"In Progress","Not Started"))))</f>
        <v/>
      </c>
      <c r="J28" s="38"/>
    </row>
    <row r="29" customFormat="false" ht="18.75" hidden="false" customHeight="true" outlineLevel="0" collapsed="false">
      <c r="A29" s="32"/>
      <c r="B29" s="32"/>
      <c r="C29" s="32"/>
      <c r="D29" s="32"/>
      <c r="E29" s="33"/>
      <c r="F29" s="34"/>
      <c r="G29" s="35" t="str">
        <f aca="false">IF(OR(B29="",E29=""),"",IF(D29="Milestone",E29,IF($F$3="Workdays",WORKDAY(E29,MAX(1,N(F29))-1),E29+MAX(1,N(F29))-1)))</f>
        <v/>
      </c>
      <c r="H29" s="36"/>
      <c r="I29" s="37" t="str">
        <f aca="true">IF(B29="","",IF(N(H29)&gt;=1,"Complete",IF(AND(G29&lt;&gt;"",G29&lt;TODAY()),"Late",IF(N(H29)&gt;0,"In Progress","Not Started"))))</f>
        <v/>
      </c>
      <c r="J29" s="38"/>
    </row>
    <row r="30" customFormat="false" ht="18.75" hidden="false" customHeight="true" outlineLevel="0" collapsed="false">
      <c r="A30" s="32"/>
      <c r="B30" s="32"/>
      <c r="C30" s="32"/>
      <c r="D30" s="32"/>
      <c r="E30" s="33"/>
      <c r="F30" s="34"/>
      <c r="G30" s="35" t="str">
        <f aca="false">IF(OR(B30="",E30=""),"",IF(D30="Milestone",E30,IF($F$3="Workdays",WORKDAY(E30,MAX(1,N(F30))-1),E30+MAX(1,N(F30))-1)))</f>
        <v/>
      </c>
      <c r="H30" s="36"/>
      <c r="I30" s="37" t="str">
        <f aca="true">IF(B30="","",IF(N(H30)&gt;=1,"Complete",IF(AND(G30&lt;&gt;"",G30&lt;TODAY()),"Late",IF(N(H30)&gt;0,"In Progress","Not Started"))))</f>
        <v/>
      </c>
      <c r="J30" s="38"/>
    </row>
    <row r="31" customFormat="false" ht="18.75" hidden="false" customHeight="true" outlineLevel="0" collapsed="false">
      <c r="A31" s="32"/>
      <c r="B31" s="32"/>
      <c r="C31" s="32"/>
      <c r="D31" s="32"/>
      <c r="E31" s="33"/>
      <c r="F31" s="34"/>
      <c r="G31" s="35" t="str">
        <f aca="false">IF(OR(B31="",E31=""),"",IF(D31="Milestone",E31,IF($F$3="Workdays",WORKDAY(E31,MAX(1,N(F31))-1),E31+MAX(1,N(F31))-1)))</f>
        <v/>
      </c>
      <c r="H31" s="36"/>
      <c r="I31" s="37" t="str">
        <f aca="true">IF(B31="","",IF(N(H31)&gt;=1,"Complete",IF(AND(G31&lt;&gt;"",G31&lt;TODAY()),"Late",IF(N(H31)&gt;0,"In Progress","Not Started"))))</f>
        <v/>
      </c>
      <c r="J31" s="38"/>
    </row>
    <row r="32" customFormat="false" ht="18.75" hidden="false" customHeight="true" outlineLevel="0" collapsed="false">
      <c r="A32" s="32"/>
      <c r="B32" s="32"/>
      <c r="C32" s="32"/>
      <c r="D32" s="32"/>
      <c r="E32" s="33"/>
      <c r="F32" s="34"/>
      <c r="G32" s="35" t="str">
        <f aca="false">IF(OR(B32="",E32=""),"",IF(D32="Milestone",E32,IF($F$3="Workdays",WORKDAY(E32,MAX(1,N(F32))-1),E32+MAX(1,N(F32))-1)))</f>
        <v/>
      </c>
      <c r="H32" s="36"/>
      <c r="I32" s="37" t="str">
        <f aca="true">IF(B32="","",IF(N(H32)&gt;=1,"Complete",IF(AND(G32&lt;&gt;"",G32&lt;TODAY()),"Late",IF(N(H32)&gt;0,"In Progress","Not Started"))))</f>
        <v/>
      </c>
      <c r="J32" s="38"/>
    </row>
    <row r="33" customFormat="false" ht="18.75" hidden="false" customHeight="true" outlineLevel="0" collapsed="false">
      <c r="A33" s="32"/>
      <c r="B33" s="32"/>
      <c r="C33" s="32"/>
      <c r="D33" s="32"/>
      <c r="E33" s="33"/>
      <c r="F33" s="34"/>
      <c r="G33" s="35" t="str">
        <f aca="false">IF(OR(B33="",E33=""),"",IF(D33="Milestone",E33,IF($F$3="Workdays",WORKDAY(E33,MAX(1,N(F33))-1),E33+MAX(1,N(F33))-1)))</f>
        <v/>
      </c>
      <c r="H33" s="36"/>
      <c r="I33" s="37" t="str">
        <f aca="true">IF(B33="","",IF(N(H33)&gt;=1,"Complete",IF(AND(G33&lt;&gt;"",G33&lt;TODAY()),"Late",IF(N(H33)&gt;0,"In Progress","Not Started"))))</f>
        <v/>
      </c>
      <c r="J33" s="38"/>
    </row>
    <row r="34" customFormat="false" ht="18.75" hidden="false" customHeight="true" outlineLevel="0" collapsed="false">
      <c r="A34" s="32"/>
      <c r="B34" s="32"/>
      <c r="C34" s="32"/>
      <c r="D34" s="32"/>
      <c r="E34" s="33"/>
      <c r="F34" s="34"/>
      <c r="G34" s="35" t="str">
        <f aca="false">IF(OR(B34="",E34=""),"",IF(D34="Milestone",E34,IF($F$3="Workdays",WORKDAY(E34,MAX(1,N(F34))-1),E34+MAX(1,N(F34))-1)))</f>
        <v/>
      </c>
      <c r="H34" s="36"/>
      <c r="I34" s="37" t="str">
        <f aca="true">IF(B34="","",IF(N(H34)&gt;=1,"Complete",IF(AND(G34&lt;&gt;"",G34&lt;TODAY()),"Late",IF(N(H34)&gt;0,"In Progress","Not Started"))))</f>
        <v/>
      </c>
      <c r="J34" s="38"/>
    </row>
    <row r="35" customFormat="false" ht="18.75" hidden="false" customHeight="true" outlineLevel="0" collapsed="false">
      <c r="A35" s="32"/>
      <c r="B35" s="32"/>
      <c r="C35" s="32"/>
      <c r="D35" s="32"/>
      <c r="E35" s="33"/>
      <c r="F35" s="34"/>
      <c r="G35" s="35" t="str">
        <f aca="false">IF(OR(B35="",E35=""),"",IF(D35="Milestone",E35,IF($F$3="Workdays",WORKDAY(E35,MAX(1,N(F35))-1),E35+MAX(1,N(F35))-1)))</f>
        <v/>
      </c>
      <c r="H35" s="36"/>
      <c r="I35" s="37" t="str">
        <f aca="true">IF(B35="","",IF(N(H35)&gt;=1,"Complete",IF(AND(G35&lt;&gt;"",G35&lt;TODAY()),"Late",IF(N(H35)&gt;0,"In Progress","Not Started"))))</f>
        <v/>
      </c>
      <c r="J35" s="38"/>
    </row>
    <row r="36" customFormat="false" ht="18.75" hidden="false" customHeight="true" outlineLevel="0" collapsed="false">
      <c r="A36" s="32"/>
      <c r="B36" s="32"/>
      <c r="C36" s="32"/>
      <c r="D36" s="32"/>
      <c r="E36" s="33"/>
      <c r="F36" s="34"/>
      <c r="G36" s="35" t="str">
        <f aca="false">IF(OR(B36="",E36=""),"",IF(D36="Milestone",E36,IF($F$3="Workdays",WORKDAY(E36,MAX(1,N(F36))-1),E36+MAX(1,N(F36))-1)))</f>
        <v/>
      </c>
      <c r="H36" s="36"/>
      <c r="I36" s="37" t="str">
        <f aca="true">IF(B36="","",IF(N(H36)&gt;=1,"Complete",IF(AND(G36&lt;&gt;"",G36&lt;TODAY()),"Late",IF(N(H36)&gt;0,"In Progress","Not Started"))))</f>
        <v/>
      </c>
      <c r="J36" s="38"/>
    </row>
    <row r="37" customFormat="false" ht="18.75" hidden="false" customHeight="true" outlineLevel="0" collapsed="false">
      <c r="A37" s="32"/>
      <c r="B37" s="32"/>
      <c r="C37" s="32"/>
      <c r="D37" s="32"/>
      <c r="E37" s="33"/>
      <c r="F37" s="34"/>
      <c r="G37" s="35" t="str">
        <f aca="false">IF(OR(B37="",E37=""),"",IF(D37="Milestone",E37,IF($F$3="Workdays",WORKDAY(E37,MAX(1,N(F37))-1),E37+MAX(1,N(F37))-1)))</f>
        <v/>
      </c>
      <c r="H37" s="36"/>
      <c r="I37" s="37" t="str">
        <f aca="true">IF(B37="","",IF(N(H37)&gt;=1,"Complete",IF(AND(G37&lt;&gt;"",G37&lt;TODAY()),"Late",IF(N(H37)&gt;0,"In Progress","Not Started"))))</f>
        <v/>
      </c>
      <c r="J37" s="38"/>
    </row>
    <row r="38" customFormat="false" ht="18.75" hidden="false" customHeight="true" outlineLevel="0" collapsed="false">
      <c r="A38" s="32"/>
      <c r="B38" s="32"/>
      <c r="C38" s="32"/>
      <c r="D38" s="32"/>
      <c r="E38" s="33"/>
      <c r="F38" s="34"/>
      <c r="G38" s="35" t="str">
        <f aca="false">IF(OR(B38="",E38=""),"",IF(D38="Milestone",E38,IF($F$3="Workdays",WORKDAY(E38,MAX(1,N(F38))-1),E38+MAX(1,N(F38))-1)))</f>
        <v/>
      </c>
      <c r="H38" s="36"/>
      <c r="I38" s="37" t="str">
        <f aca="true">IF(B38="","",IF(N(H38)&gt;=1,"Complete",IF(AND(G38&lt;&gt;"",G38&lt;TODAY()),"Late",IF(N(H38)&gt;0,"In Progress","Not Started"))))</f>
        <v/>
      </c>
      <c r="J38" s="38"/>
    </row>
    <row r="39" customFormat="false" ht="18.75" hidden="false" customHeight="true" outlineLevel="0" collapsed="false">
      <c r="A39" s="32"/>
      <c r="B39" s="32"/>
      <c r="C39" s="32"/>
      <c r="D39" s="32"/>
      <c r="E39" s="33"/>
      <c r="F39" s="34"/>
      <c r="G39" s="35" t="str">
        <f aca="false">IF(OR(B39="",E39=""),"",IF(D39="Milestone",E39,IF($F$3="Workdays",WORKDAY(E39,MAX(1,N(F39))-1),E39+MAX(1,N(F39))-1)))</f>
        <v/>
      </c>
      <c r="H39" s="36"/>
      <c r="I39" s="37" t="str">
        <f aca="true">IF(B39="","",IF(N(H39)&gt;=1,"Complete",IF(AND(G39&lt;&gt;"",G39&lt;TODAY()),"Late",IF(N(H39)&gt;0,"In Progress","Not Started"))))</f>
        <v/>
      </c>
      <c r="J39" s="38"/>
    </row>
    <row r="40" customFormat="false" ht="18.75" hidden="false" customHeight="true" outlineLevel="0" collapsed="false">
      <c r="A40" s="32"/>
      <c r="B40" s="32"/>
      <c r="C40" s="32"/>
      <c r="D40" s="32"/>
      <c r="E40" s="33"/>
      <c r="F40" s="34"/>
      <c r="G40" s="35" t="str">
        <f aca="false">IF(OR(B40="",E40=""),"",IF(D40="Milestone",E40,IF($F$3="Workdays",WORKDAY(E40,MAX(1,N(F40))-1),E40+MAX(1,N(F40))-1)))</f>
        <v/>
      </c>
      <c r="H40" s="36"/>
      <c r="I40" s="37" t="str">
        <f aca="true">IF(B40="","",IF(N(H40)&gt;=1,"Complete",IF(AND(G40&lt;&gt;"",G40&lt;TODAY()),"Late",IF(N(H40)&gt;0,"In Progress","Not Started"))))</f>
        <v/>
      </c>
      <c r="J40" s="38"/>
    </row>
    <row r="41" customFormat="false" ht="18.75" hidden="false" customHeight="true" outlineLevel="0" collapsed="false">
      <c r="A41" s="32"/>
      <c r="B41" s="32"/>
      <c r="C41" s="32"/>
      <c r="D41" s="32"/>
      <c r="E41" s="33"/>
      <c r="F41" s="34"/>
      <c r="G41" s="35" t="str">
        <f aca="false">IF(OR(B41="",E41=""),"",IF(D41="Milestone",E41,IF($F$3="Workdays",WORKDAY(E41,MAX(1,N(F41))-1),E41+MAX(1,N(F41))-1)))</f>
        <v/>
      </c>
      <c r="H41" s="36"/>
      <c r="I41" s="37" t="str">
        <f aca="true">IF(B41="","",IF(N(H41)&gt;=1,"Complete",IF(AND(G41&lt;&gt;"",G41&lt;TODAY()),"Late",IF(N(H41)&gt;0,"In Progress","Not Started"))))</f>
        <v/>
      </c>
      <c r="J41" s="38"/>
    </row>
    <row r="42" customFormat="false" ht="18.75" hidden="false" customHeight="true" outlineLevel="0" collapsed="false">
      <c r="A42" s="32"/>
      <c r="B42" s="32"/>
      <c r="C42" s="32"/>
      <c r="D42" s="32"/>
      <c r="E42" s="33"/>
      <c r="F42" s="34"/>
      <c r="G42" s="35" t="str">
        <f aca="false">IF(OR(B42="",E42=""),"",IF(D42="Milestone",E42,IF($F$3="Workdays",WORKDAY(E42,MAX(1,N(F42))-1),E42+MAX(1,N(F42))-1)))</f>
        <v/>
      </c>
      <c r="H42" s="36"/>
      <c r="I42" s="37" t="str">
        <f aca="true">IF(B42="","",IF(N(H42)&gt;=1,"Complete",IF(AND(G42&lt;&gt;"",G42&lt;TODAY()),"Late",IF(N(H42)&gt;0,"In Progress","Not Started"))))</f>
        <v/>
      </c>
      <c r="J42" s="38"/>
    </row>
    <row r="43" customFormat="false" ht="18.75" hidden="false" customHeight="true" outlineLevel="0" collapsed="false">
      <c r="A43" s="32"/>
      <c r="B43" s="32"/>
      <c r="C43" s="32"/>
      <c r="D43" s="32"/>
      <c r="E43" s="33"/>
      <c r="F43" s="34"/>
      <c r="G43" s="35" t="str">
        <f aca="false">IF(OR(B43="",E43=""),"",IF(D43="Milestone",E43,IF($F$3="Workdays",WORKDAY(E43,MAX(1,N(F43))-1),E43+MAX(1,N(F43))-1)))</f>
        <v/>
      </c>
      <c r="H43" s="36"/>
      <c r="I43" s="37" t="str">
        <f aca="true">IF(B43="","",IF(N(H43)&gt;=1,"Complete",IF(AND(G43&lt;&gt;"",G43&lt;TODAY()),"Late",IF(N(H43)&gt;0,"In Progress","Not Started"))))</f>
        <v/>
      </c>
      <c r="J43" s="38"/>
    </row>
    <row r="44" customFormat="false" ht="18.75" hidden="false" customHeight="true" outlineLevel="0" collapsed="false">
      <c r="A44" s="32"/>
      <c r="B44" s="32"/>
      <c r="C44" s="32"/>
      <c r="D44" s="32"/>
      <c r="E44" s="33"/>
      <c r="F44" s="34"/>
      <c r="G44" s="35" t="str">
        <f aca="false">IF(OR(B44="",E44=""),"",IF(D44="Milestone",E44,IF($F$3="Workdays",WORKDAY(E44,MAX(1,N(F44))-1),E44+MAX(1,N(F44))-1)))</f>
        <v/>
      </c>
      <c r="H44" s="36"/>
      <c r="I44" s="37" t="str">
        <f aca="true">IF(B44="","",IF(N(H44)&gt;=1,"Complete",IF(AND(G44&lt;&gt;"",G44&lt;TODAY()),"Late",IF(N(H44)&gt;0,"In Progress","Not Started"))))</f>
        <v/>
      </c>
      <c r="J44" s="38"/>
    </row>
    <row r="45" customFormat="false" ht="18.75" hidden="false" customHeight="true" outlineLevel="0" collapsed="false">
      <c r="A45" s="32"/>
      <c r="B45" s="32"/>
      <c r="C45" s="32"/>
      <c r="D45" s="32"/>
      <c r="E45" s="33"/>
      <c r="F45" s="34"/>
      <c r="G45" s="35" t="str">
        <f aca="false">IF(OR(B45="",E45=""),"",IF(D45="Milestone",E45,IF($F$3="Workdays",WORKDAY(E45,MAX(1,N(F45))-1),E45+MAX(1,N(F45))-1)))</f>
        <v/>
      </c>
      <c r="H45" s="36"/>
      <c r="I45" s="37" t="str">
        <f aca="true">IF(B45="","",IF(N(H45)&gt;=1,"Complete",IF(AND(G45&lt;&gt;"",G45&lt;TODAY()),"Late",IF(N(H45)&gt;0,"In Progress","Not Started"))))</f>
        <v/>
      </c>
      <c r="J45" s="38"/>
    </row>
    <row r="46" customFormat="false" ht="18.75" hidden="false" customHeight="true" outlineLevel="0" collapsed="false">
      <c r="A46" s="32"/>
      <c r="B46" s="32"/>
      <c r="C46" s="32"/>
      <c r="D46" s="32"/>
      <c r="E46" s="33"/>
      <c r="F46" s="34"/>
      <c r="G46" s="35" t="str">
        <f aca="false">IF(OR(B46="",E46=""),"",IF(D46="Milestone",E46,IF($F$3="Workdays",WORKDAY(E46,MAX(1,N(F46))-1),E46+MAX(1,N(F46))-1)))</f>
        <v/>
      </c>
      <c r="H46" s="36"/>
      <c r="I46" s="37" t="str">
        <f aca="true">IF(B46="","",IF(N(H46)&gt;=1,"Complete",IF(AND(G46&lt;&gt;"",G46&lt;TODAY()),"Late",IF(N(H46)&gt;0,"In Progress","Not Started"))))</f>
        <v/>
      </c>
      <c r="J46" s="38"/>
    </row>
    <row r="47" customFormat="false" ht="18.75" hidden="false" customHeight="true" outlineLevel="0" collapsed="false">
      <c r="A47" s="32"/>
      <c r="B47" s="32"/>
      <c r="C47" s="32"/>
      <c r="D47" s="32"/>
      <c r="E47" s="33"/>
      <c r="F47" s="34"/>
      <c r="G47" s="35" t="str">
        <f aca="false">IF(OR(B47="",E47=""),"",IF(D47="Milestone",E47,IF($F$3="Workdays",WORKDAY(E47,MAX(1,N(F47))-1),E47+MAX(1,N(F47))-1)))</f>
        <v/>
      </c>
      <c r="H47" s="36"/>
      <c r="I47" s="37" t="str">
        <f aca="true">IF(B47="","",IF(N(H47)&gt;=1,"Complete",IF(AND(G47&lt;&gt;"",G47&lt;TODAY()),"Late",IF(N(H47)&gt;0,"In Progress","Not Started"))))</f>
        <v/>
      </c>
      <c r="J47" s="38"/>
    </row>
    <row r="48" customFormat="false" ht="18.75" hidden="false" customHeight="true" outlineLevel="0" collapsed="false">
      <c r="A48" s="32"/>
      <c r="B48" s="32"/>
      <c r="C48" s="32"/>
      <c r="D48" s="32"/>
      <c r="E48" s="33"/>
      <c r="F48" s="34"/>
      <c r="G48" s="35" t="str">
        <f aca="false">IF(OR(B48="",E48=""),"",IF(D48="Milestone",E48,IF($F$3="Workdays",WORKDAY(E48,MAX(1,N(F48))-1),E48+MAX(1,N(F48))-1)))</f>
        <v/>
      </c>
      <c r="H48" s="36"/>
      <c r="I48" s="37" t="str">
        <f aca="true">IF(B48="","",IF(N(H48)&gt;=1,"Complete",IF(AND(G48&lt;&gt;"",G48&lt;TODAY()),"Late",IF(N(H48)&gt;0,"In Progress","Not Started"))))</f>
        <v/>
      </c>
      <c r="J48" s="38"/>
    </row>
    <row r="49" customFormat="false" ht="18.75" hidden="false" customHeight="true" outlineLevel="0" collapsed="false">
      <c r="A49" s="32"/>
      <c r="B49" s="32"/>
      <c r="C49" s="32"/>
      <c r="D49" s="32"/>
      <c r="E49" s="33"/>
      <c r="F49" s="34"/>
      <c r="G49" s="35" t="str">
        <f aca="false">IF(OR(B49="",E49=""),"",IF(D49="Milestone",E49,IF($F$3="Workdays",WORKDAY(E49,MAX(1,N(F49))-1),E49+MAX(1,N(F49))-1)))</f>
        <v/>
      </c>
      <c r="H49" s="36"/>
      <c r="I49" s="37" t="str">
        <f aca="true">IF(B49="","",IF(N(H49)&gt;=1,"Complete",IF(AND(G49&lt;&gt;"",G49&lt;TODAY()),"Late",IF(N(H49)&gt;0,"In Progress","Not Started"))))</f>
        <v/>
      </c>
      <c r="J49" s="38"/>
    </row>
    <row r="50" customFormat="false" ht="18.75" hidden="false" customHeight="true" outlineLevel="0" collapsed="false">
      <c r="A50" s="32"/>
      <c r="B50" s="32"/>
      <c r="C50" s="32"/>
      <c r="D50" s="32"/>
      <c r="E50" s="33"/>
      <c r="F50" s="34"/>
      <c r="G50" s="35" t="str">
        <f aca="false">IF(OR(B50="",E50=""),"",IF(D50="Milestone",E50,IF($F$3="Workdays",WORKDAY(E50,MAX(1,N(F50))-1),E50+MAX(1,N(F50))-1)))</f>
        <v/>
      </c>
      <c r="H50" s="36"/>
      <c r="I50" s="37" t="str">
        <f aca="true">IF(B50="","",IF(N(H50)&gt;=1,"Complete",IF(AND(G50&lt;&gt;"",G50&lt;TODAY()),"Late",IF(N(H50)&gt;0,"In Progress","Not Started"))))</f>
        <v/>
      </c>
      <c r="J50" s="38"/>
    </row>
    <row r="51" customFormat="false" ht="18.75" hidden="false" customHeight="true" outlineLevel="0" collapsed="false">
      <c r="A51" s="32"/>
      <c r="B51" s="32"/>
      <c r="C51" s="32"/>
      <c r="D51" s="32"/>
      <c r="E51" s="33"/>
      <c r="F51" s="34"/>
      <c r="G51" s="35" t="str">
        <f aca="false">IF(OR(B51="",E51=""),"",IF(D51="Milestone",E51,IF($F$3="Workdays",WORKDAY(E51,MAX(1,N(F51))-1),E51+MAX(1,N(F51))-1)))</f>
        <v/>
      </c>
      <c r="H51" s="36"/>
      <c r="I51" s="37" t="str">
        <f aca="true">IF(B51="","",IF(N(H51)&gt;=1,"Complete",IF(AND(G51&lt;&gt;"",G51&lt;TODAY()),"Late",IF(N(H51)&gt;0,"In Progress","Not Started"))))</f>
        <v/>
      </c>
      <c r="J51" s="38"/>
    </row>
    <row r="52" customFormat="false" ht="18.75" hidden="false" customHeight="true" outlineLevel="0" collapsed="false">
      <c r="A52" s="32"/>
      <c r="B52" s="32"/>
      <c r="C52" s="32"/>
      <c r="D52" s="32"/>
      <c r="E52" s="33"/>
      <c r="F52" s="34"/>
      <c r="G52" s="35" t="str">
        <f aca="false">IF(OR(B52="",E52=""),"",IF(D52="Milestone",E52,IF($F$3="Workdays",WORKDAY(E52,MAX(1,N(F52))-1),E52+MAX(1,N(F52))-1)))</f>
        <v/>
      </c>
      <c r="H52" s="36"/>
      <c r="I52" s="37" t="str">
        <f aca="true">IF(B52="","",IF(N(H52)&gt;=1,"Complete",IF(AND(G52&lt;&gt;"",G52&lt;TODAY()),"Late",IF(N(H52)&gt;0,"In Progress","Not Started"))))</f>
        <v/>
      </c>
      <c r="J52" s="38"/>
    </row>
    <row r="53" customFormat="false" ht="18.75" hidden="false" customHeight="true" outlineLevel="0" collapsed="false">
      <c r="A53" s="32"/>
      <c r="B53" s="32"/>
      <c r="C53" s="32"/>
      <c r="D53" s="32"/>
      <c r="E53" s="33"/>
      <c r="F53" s="34"/>
      <c r="G53" s="35" t="str">
        <f aca="false">IF(OR(B53="",E53=""),"",IF(D53="Milestone",E53,IF($F$3="Workdays",WORKDAY(E53,MAX(1,N(F53))-1),E53+MAX(1,N(F53))-1)))</f>
        <v/>
      </c>
      <c r="H53" s="36"/>
      <c r="I53" s="37" t="str">
        <f aca="true">IF(B53="","",IF(N(H53)&gt;=1,"Complete",IF(AND(G53&lt;&gt;"",G53&lt;TODAY()),"Late",IF(N(H53)&gt;0,"In Progress","Not Started"))))</f>
        <v/>
      </c>
      <c r="J53" s="38"/>
    </row>
    <row r="54" customFormat="false" ht="18.75" hidden="false" customHeight="true" outlineLevel="0" collapsed="false">
      <c r="A54" s="32"/>
      <c r="B54" s="32"/>
      <c r="C54" s="32"/>
      <c r="D54" s="32"/>
      <c r="E54" s="33"/>
      <c r="F54" s="34"/>
      <c r="G54" s="35" t="str">
        <f aca="false">IF(OR(B54="",E54=""),"",IF(D54="Milestone",E54,IF($F$3="Workdays",WORKDAY(E54,MAX(1,N(F54))-1),E54+MAX(1,N(F54))-1)))</f>
        <v/>
      </c>
      <c r="H54" s="36"/>
      <c r="I54" s="37" t="str">
        <f aca="true">IF(B54="","",IF(N(H54)&gt;=1,"Complete",IF(AND(G54&lt;&gt;"",G54&lt;TODAY()),"Late",IF(N(H54)&gt;0,"In Progress","Not Started"))))</f>
        <v/>
      </c>
      <c r="J54" s="38"/>
    </row>
    <row r="55" customFormat="false" ht="18.75" hidden="false" customHeight="true" outlineLevel="0" collapsed="false">
      <c r="A55" s="32"/>
      <c r="B55" s="32"/>
      <c r="C55" s="32"/>
      <c r="D55" s="32"/>
      <c r="E55" s="33"/>
      <c r="F55" s="34"/>
      <c r="G55" s="35" t="str">
        <f aca="false">IF(OR(B55="",E55=""),"",IF(D55="Milestone",E55,IF($F$3="Workdays",WORKDAY(E55,MAX(1,N(F55))-1),E55+MAX(1,N(F55))-1)))</f>
        <v/>
      </c>
      <c r="H55" s="36"/>
      <c r="I55" s="37" t="str">
        <f aca="true">IF(B55="","",IF(N(H55)&gt;=1,"Complete",IF(AND(G55&lt;&gt;"",G55&lt;TODAY()),"Late",IF(N(H55)&gt;0,"In Progress","Not Started"))))</f>
        <v/>
      </c>
      <c r="J55" s="38"/>
    </row>
    <row r="56" customFormat="false" ht="18.75" hidden="false" customHeight="true" outlineLevel="0" collapsed="false">
      <c r="A56" s="32"/>
      <c r="B56" s="32"/>
      <c r="C56" s="32"/>
      <c r="D56" s="32"/>
      <c r="E56" s="33"/>
      <c r="F56" s="34"/>
      <c r="G56" s="35" t="str">
        <f aca="false">IF(OR(B56="",E56=""),"",IF(D56="Milestone",E56,IF($F$3="Workdays",WORKDAY(E56,MAX(1,N(F56))-1),E56+MAX(1,N(F56))-1)))</f>
        <v/>
      </c>
      <c r="H56" s="36"/>
      <c r="I56" s="37" t="str">
        <f aca="true">IF(B56="","",IF(N(H56)&gt;=1,"Complete",IF(AND(G56&lt;&gt;"",G56&lt;TODAY()),"Late",IF(N(H56)&gt;0,"In Progress","Not Started"))))</f>
        <v/>
      </c>
      <c r="J56" s="38"/>
    </row>
    <row r="57" customFormat="false" ht="18.75" hidden="false" customHeight="true" outlineLevel="0" collapsed="false">
      <c r="A57" s="32"/>
      <c r="B57" s="32"/>
      <c r="C57" s="32"/>
      <c r="D57" s="32"/>
      <c r="E57" s="33"/>
      <c r="F57" s="34"/>
      <c r="G57" s="35" t="str">
        <f aca="false">IF(OR(B57="",E57=""),"",IF(D57="Milestone",E57,IF($F$3="Workdays",WORKDAY(E57,MAX(1,N(F57))-1),E57+MAX(1,N(F57))-1)))</f>
        <v/>
      </c>
      <c r="H57" s="36"/>
      <c r="I57" s="37" t="str">
        <f aca="true">IF(B57="","",IF(N(H57)&gt;=1,"Complete",IF(AND(G57&lt;&gt;"",G57&lt;TODAY()),"Late",IF(N(H57)&gt;0,"In Progress","Not Started"))))</f>
        <v/>
      </c>
      <c r="J57" s="38"/>
    </row>
    <row r="58" customFormat="false" ht="18.75" hidden="false" customHeight="true" outlineLevel="0" collapsed="false">
      <c r="A58" s="32"/>
      <c r="B58" s="32"/>
      <c r="C58" s="32"/>
      <c r="D58" s="32"/>
      <c r="E58" s="33"/>
      <c r="F58" s="34"/>
      <c r="G58" s="35" t="str">
        <f aca="false">IF(OR(B58="",E58=""),"",IF(D58="Milestone",E58,IF($F$3="Workdays",WORKDAY(E58,MAX(1,N(F58))-1),E58+MAX(1,N(F58))-1)))</f>
        <v/>
      </c>
      <c r="H58" s="36"/>
      <c r="I58" s="37" t="str">
        <f aca="true">IF(B58="","",IF(N(H58)&gt;=1,"Complete",IF(AND(G58&lt;&gt;"",G58&lt;TODAY()),"Late",IF(N(H58)&gt;0,"In Progress","Not Started"))))</f>
        <v/>
      </c>
      <c r="J58" s="38"/>
    </row>
    <row r="59" customFormat="false" ht="18.75" hidden="false" customHeight="true" outlineLevel="0" collapsed="false">
      <c r="A59" s="32"/>
      <c r="B59" s="32"/>
      <c r="C59" s="32"/>
      <c r="D59" s="32"/>
      <c r="E59" s="33"/>
      <c r="F59" s="34"/>
      <c r="G59" s="35" t="str">
        <f aca="false">IF(OR(B59="",E59=""),"",IF(D59="Milestone",E59,IF($F$3="Workdays",WORKDAY(E59,MAX(1,N(F59))-1),E59+MAX(1,N(F59))-1)))</f>
        <v/>
      </c>
      <c r="H59" s="36"/>
      <c r="I59" s="37" t="str">
        <f aca="true">IF(B59="","",IF(N(H59)&gt;=1,"Complete",IF(AND(G59&lt;&gt;"",G59&lt;TODAY()),"Late",IF(N(H59)&gt;0,"In Progress","Not Started"))))</f>
        <v/>
      </c>
      <c r="J59" s="38"/>
    </row>
    <row r="60" customFormat="false" ht="18.75" hidden="false" customHeight="true" outlineLevel="0" collapsed="false">
      <c r="A60" s="32"/>
      <c r="B60" s="32"/>
      <c r="C60" s="32"/>
      <c r="D60" s="32"/>
      <c r="E60" s="33"/>
      <c r="F60" s="34"/>
      <c r="G60" s="35" t="str">
        <f aca="false">IF(OR(B60="",E60=""),"",IF(D60="Milestone",E60,IF($F$3="Workdays",WORKDAY(E60,MAX(1,N(F60))-1),E60+MAX(1,N(F60))-1)))</f>
        <v/>
      </c>
      <c r="H60" s="36"/>
      <c r="I60" s="37" t="str">
        <f aca="true">IF(B60="","",IF(N(H60)&gt;=1,"Complete",IF(AND(G60&lt;&gt;"",G60&lt;TODAY()),"Late",IF(N(H60)&gt;0,"In Progress","Not Started"))))</f>
        <v/>
      </c>
      <c r="J60" s="38"/>
    </row>
    <row r="61" customFormat="false" ht="18.75" hidden="false" customHeight="true" outlineLevel="0" collapsed="false">
      <c r="A61" s="32"/>
      <c r="B61" s="32"/>
      <c r="C61" s="32"/>
      <c r="D61" s="32"/>
      <c r="E61" s="33"/>
      <c r="F61" s="34"/>
      <c r="G61" s="35" t="str">
        <f aca="false">IF(OR(B61="",E61=""),"",IF(D61="Milestone",E61,IF($F$3="Workdays",WORKDAY(E61,MAX(1,N(F61))-1),E61+MAX(1,N(F61))-1)))</f>
        <v/>
      </c>
      <c r="H61" s="36"/>
      <c r="I61" s="37" t="str">
        <f aca="true">IF(B61="","",IF(N(H61)&gt;=1,"Complete",IF(AND(G61&lt;&gt;"",G61&lt;TODAY()),"Late",IF(N(H61)&gt;0,"In Progress","Not Started"))))</f>
        <v/>
      </c>
      <c r="J61" s="38"/>
    </row>
    <row r="62" customFormat="false" ht="18.75" hidden="false" customHeight="true" outlineLevel="0" collapsed="false">
      <c r="A62" s="32"/>
      <c r="B62" s="32"/>
      <c r="C62" s="32"/>
      <c r="D62" s="32"/>
      <c r="E62" s="33"/>
      <c r="F62" s="34"/>
      <c r="G62" s="35" t="str">
        <f aca="false">IF(OR(B62="",E62=""),"",IF(D62="Milestone",E62,IF($F$3="Workdays",WORKDAY(E62,MAX(1,N(F62))-1),E62+MAX(1,N(F62))-1)))</f>
        <v/>
      </c>
      <c r="H62" s="36"/>
      <c r="I62" s="37" t="str">
        <f aca="true">IF(B62="","",IF(N(H62)&gt;=1,"Complete",IF(AND(G62&lt;&gt;"",G62&lt;TODAY()),"Late",IF(N(H62)&gt;0,"In Progress","Not Started"))))</f>
        <v/>
      </c>
      <c r="J62" s="38"/>
    </row>
    <row r="63" customFormat="false" ht="18.75" hidden="false" customHeight="true" outlineLevel="0" collapsed="false">
      <c r="A63" s="32"/>
      <c r="B63" s="32"/>
      <c r="C63" s="32"/>
      <c r="D63" s="32"/>
      <c r="E63" s="33"/>
      <c r="F63" s="34"/>
      <c r="G63" s="35" t="str">
        <f aca="false">IF(OR(B63="",E63=""),"",IF(D63="Milestone",E63,IF($F$3="Workdays",WORKDAY(E63,MAX(1,N(F63))-1),E63+MAX(1,N(F63))-1)))</f>
        <v/>
      </c>
      <c r="H63" s="36"/>
      <c r="I63" s="37" t="str">
        <f aca="true">IF(B63="","",IF(N(H63)&gt;=1,"Complete",IF(AND(G63&lt;&gt;"",G63&lt;TODAY()),"Late",IF(N(H63)&gt;0,"In Progress","Not Started"))))</f>
        <v/>
      </c>
      <c r="J63" s="38"/>
    </row>
    <row r="64" customFormat="false" ht="18.75" hidden="false" customHeight="true" outlineLevel="0" collapsed="false">
      <c r="A64" s="32"/>
      <c r="B64" s="32"/>
      <c r="C64" s="32"/>
      <c r="D64" s="32"/>
      <c r="E64" s="33"/>
      <c r="F64" s="34"/>
      <c r="G64" s="35" t="str">
        <f aca="false">IF(OR(B64="",E64=""),"",IF(D64="Milestone",E64,IF($F$3="Workdays",WORKDAY(E64,MAX(1,N(F64))-1),E64+MAX(1,N(F64))-1)))</f>
        <v/>
      </c>
      <c r="H64" s="36"/>
      <c r="I64" s="37" t="str">
        <f aca="true">IF(B64="","",IF(N(H64)&gt;=1,"Complete",IF(AND(G64&lt;&gt;"",G64&lt;TODAY()),"Late",IF(N(H64)&gt;0,"In Progress","Not Started"))))</f>
        <v/>
      </c>
      <c r="J64" s="38"/>
    </row>
  </sheetData>
  <conditionalFormatting sqref="I5:I64">
    <cfRule type="containsText" priority="2" operator="containsText" aboveAverage="0" equalAverage="0" bottom="0" percent="0" rank="0" text="Late" dxfId="10">
      <formula>NOT(ISERROR(SEARCH("Late",I5)))</formula>
    </cfRule>
    <cfRule type="containsText" priority="3" operator="containsText" aboveAverage="0" equalAverage="0" bottom="0" percent="0" rank="0" text="Complete" dxfId="11">
      <formula>NOT(ISERROR(SEARCH("Complete",I5)))</formula>
    </cfRule>
    <cfRule type="containsText" priority="4" operator="containsText" aboveAverage="0" equalAverage="0" bottom="0" percent="0" rank="0" text="In Progress" dxfId="12">
      <formula>NOT(ISERROR(SEARCH("In Progress",I5)))</formula>
    </cfRule>
  </conditionalFormatting>
  <dataValidations count="7">
    <dataValidation allowBlank="true" error="Choose a value from the dropdown. You can edit the choices on the Lists sheet." errorStyle="stop" errorTitle="Pick from the list" operator="between" showDropDown="false" showErrorMessage="true" showInputMessage="false" sqref="A5:A64" type="list">
      <formula1>Lists!$A$5:$A$30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C5:C64" type="list">
      <formula1>Lists!$B$5:$B$30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D5:D64" type="list">
      <formula1>Lists!$C$5:$C$6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F3" type="list">
      <formula1>Lists!$E$5:$E$6</formula1>
      <formula2>0</formula2>
    </dataValidation>
    <dataValidation allowBlank="true" error="Enter a whole number of days, for example 5." errorStyle="stop" errorTitle="Check this value" operator="between" showDropDown="false" showErrorMessage="true" showInputMessage="false" sqref="F5:F64" type="whole">
      <formula1>0</formula1>
      <formula2>3650</formula2>
    </dataValidation>
    <dataValidation allowBlank="true" error="Enter a percentage from 0% to 100%, for example 50%." errorStyle="stop" errorTitle="Check this value" operator="between" showDropDown="false" showErrorMessage="true" showInputMessage="false" sqref="H5:H64" type="decimal">
      <formula1>0</formula1>
      <formula2>1</formula2>
    </dataValidation>
    <dataValidation allowBlank="true" error="Enter a date, for example 2026-11-02." errorStyle="stop" errorTitle="Check this value" operator="greaterThan" showDropDown="false" showErrorMessage="true" showInputMessage="false" sqref="E5:E64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3B6EA8"/>
    <pageSetUpPr fitToPage="true"/>
  </sheetPr>
  <dimension ref="A1:BE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4" topLeftCell="F5" activePane="bottomRight" state="frozen"/>
      <selection pane="topLeft" activeCell="A1" activeCellId="0" sqref="A1"/>
      <selection pane="topRight" activeCell="F1" activeCellId="0" sqref="F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2"/>
    <col collapsed="false" customWidth="true" hidden="false" outlineLevel="0" max="4" min="3" style="0" width="13"/>
    <col collapsed="false" customWidth="true" hidden="false" outlineLevel="0" max="5" min="5" style="0" width="7"/>
    <col collapsed="false" customWidth="true" hidden="false" outlineLevel="0" max="57" min="6" style="0" width="4.2"/>
  </cols>
  <sheetData>
    <row r="1" customFormat="false" ht="33.75" hidden="false" customHeight="true" outlineLevel="0" collapsed="false">
      <c r="A1" s="1" t="s">
        <v>77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</row>
    <row r="2" customFormat="false" ht="21.75" hidden="false" customHeight="true" outlineLevel="0" collapsed="false">
      <c r="A2" s="26" t="s">
        <v>78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7"/>
      <c r="BD2" s="27"/>
      <c r="BE2" s="27"/>
    </row>
    <row r="3" customFormat="false" ht="21" hidden="false" customHeight="true" outlineLevel="0" collapsed="false">
      <c r="A3" s="28" t="s">
        <v>79</v>
      </c>
      <c r="B3" s="39" t="n">
        <v>46300</v>
      </c>
      <c r="C3" s="28" t="s">
        <v>80</v>
      </c>
      <c r="D3" s="40" t="s">
        <v>81</v>
      </c>
      <c r="F3" s="41" t="n">
        <f aca="false">F4</f>
        <v>46300</v>
      </c>
      <c r="G3" s="41" t="str">
        <f aca="false">IF(MONTH(G4)&lt;&gt;MONTH(F4),G4,"")</f>
        <v/>
      </c>
      <c r="H3" s="41" t="str">
        <f aca="false">IF(MONTH(H4)&lt;&gt;MONTH(G4),H4,"")</f>
        <v/>
      </c>
      <c r="I3" s="41" t="str">
        <f aca="false">IF(MONTH(I4)&lt;&gt;MONTH(H4),I4,"")</f>
        <v/>
      </c>
      <c r="J3" s="41" t="n">
        <f aca="false">IF(MONTH(J4)&lt;&gt;MONTH(I4),J4,"")</f>
        <v>46328</v>
      </c>
      <c r="K3" s="41" t="str">
        <f aca="false">IF(MONTH(K4)&lt;&gt;MONTH(J4),K4,"")</f>
        <v/>
      </c>
      <c r="L3" s="41" t="str">
        <f aca="false">IF(MONTH(L4)&lt;&gt;MONTH(K4),L4,"")</f>
        <v/>
      </c>
      <c r="M3" s="41" t="str">
        <f aca="false">IF(MONTH(M4)&lt;&gt;MONTH(L4),M4,"")</f>
        <v/>
      </c>
      <c r="N3" s="41" t="str">
        <f aca="false">IF(MONTH(N4)&lt;&gt;MONTH(M4),N4,"")</f>
        <v/>
      </c>
      <c r="O3" s="41" t="n">
        <f aca="false">IF(MONTH(O4)&lt;&gt;MONTH(N4),O4,"")</f>
        <v>46363</v>
      </c>
      <c r="P3" s="41" t="str">
        <f aca="false">IF(MONTH(P4)&lt;&gt;MONTH(O4),P4,"")</f>
        <v/>
      </c>
      <c r="Q3" s="41" t="str">
        <f aca="false">IF(MONTH(Q4)&lt;&gt;MONTH(P4),Q4,"")</f>
        <v/>
      </c>
      <c r="R3" s="41" t="str">
        <f aca="false">IF(MONTH(R4)&lt;&gt;MONTH(Q4),R4,"")</f>
        <v/>
      </c>
      <c r="S3" s="41" t="n">
        <f aca="false">IF(MONTH(S4)&lt;&gt;MONTH(R4),S4,"")</f>
        <v>46391</v>
      </c>
      <c r="T3" s="41" t="str">
        <f aca="false">IF(MONTH(T4)&lt;&gt;MONTH(S4),T4,"")</f>
        <v/>
      </c>
      <c r="U3" s="41" t="str">
        <f aca="false">IF(MONTH(U4)&lt;&gt;MONTH(T4),U4,"")</f>
        <v/>
      </c>
      <c r="V3" s="41" t="str">
        <f aca="false">IF(MONTH(V4)&lt;&gt;MONTH(U4),V4,"")</f>
        <v/>
      </c>
      <c r="W3" s="41" t="n">
        <f aca="false">IF(MONTH(W4)&lt;&gt;MONTH(V4),W4,"")</f>
        <v>46419</v>
      </c>
      <c r="X3" s="41" t="str">
        <f aca="false">IF(MONTH(X4)&lt;&gt;MONTH(W4),X4,"")</f>
        <v/>
      </c>
      <c r="Y3" s="41" t="str">
        <f aca="false">IF(MONTH(Y4)&lt;&gt;MONTH(X4),Y4,"")</f>
        <v/>
      </c>
      <c r="Z3" s="41" t="str">
        <f aca="false">IF(MONTH(Z4)&lt;&gt;MONTH(Y4),Z4,"")</f>
        <v/>
      </c>
      <c r="AA3" s="41" t="n">
        <f aca="false">IF(MONTH(AA4)&lt;&gt;MONTH(Z4),AA4,"")</f>
        <v>46447</v>
      </c>
      <c r="AB3" s="41" t="str">
        <f aca="false">IF(MONTH(AB4)&lt;&gt;MONTH(AA4),AB4,"")</f>
        <v/>
      </c>
      <c r="AC3" s="41" t="str">
        <f aca="false">IF(MONTH(AC4)&lt;&gt;MONTH(AB4),AC4,"")</f>
        <v/>
      </c>
      <c r="AD3" s="41" t="str">
        <f aca="false">IF(MONTH(AD4)&lt;&gt;MONTH(AC4),AD4,"")</f>
        <v/>
      </c>
      <c r="AE3" s="41" t="str">
        <f aca="false">IF(MONTH(AE4)&lt;&gt;MONTH(AD4),AE4,"")</f>
        <v/>
      </c>
      <c r="AF3" s="41" t="n">
        <f aca="false">IF(MONTH(AF4)&lt;&gt;MONTH(AE4),AF4,"")</f>
        <v>46482</v>
      </c>
      <c r="AG3" s="41" t="str">
        <f aca="false">IF(MONTH(AG4)&lt;&gt;MONTH(AF4),AG4,"")</f>
        <v/>
      </c>
      <c r="AH3" s="41" t="str">
        <f aca="false">IF(MONTH(AH4)&lt;&gt;MONTH(AG4),AH4,"")</f>
        <v/>
      </c>
      <c r="AI3" s="41" t="str">
        <f aca="false">IF(MONTH(AI4)&lt;&gt;MONTH(AH4),AI4,"")</f>
        <v/>
      </c>
      <c r="AJ3" s="41" t="n">
        <f aca="false">IF(MONTH(AJ4)&lt;&gt;MONTH(AI4),AJ4,"")</f>
        <v>46510</v>
      </c>
      <c r="AK3" s="41" t="str">
        <f aca="false">IF(MONTH(AK4)&lt;&gt;MONTH(AJ4),AK4,"")</f>
        <v/>
      </c>
      <c r="AL3" s="41" t="str">
        <f aca="false">IF(MONTH(AL4)&lt;&gt;MONTH(AK4),AL4,"")</f>
        <v/>
      </c>
      <c r="AM3" s="41" t="str">
        <f aca="false">IF(MONTH(AM4)&lt;&gt;MONTH(AL4),AM4,"")</f>
        <v/>
      </c>
      <c r="AN3" s="41" t="str">
        <f aca="false">IF(MONTH(AN4)&lt;&gt;MONTH(AM4),AN4,"")</f>
        <v/>
      </c>
      <c r="AO3" s="41" t="n">
        <f aca="false">IF(MONTH(AO4)&lt;&gt;MONTH(AN4),AO4,"")</f>
        <v>46545</v>
      </c>
      <c r="AP3" s="41" t="str">
        <f aca="false">IF(MONTH(AP4)&lt;&gt;MONTH(AO4),AP4,"")</f>
        <v/>
      </c>
      <c r="AQ3" s="41" t="str">
        <f aca="false">IF(MONTH(AQ4)&lt;&gt;MONTH(AP4),AQ4,"")</f>
        <v/>
      </c>
      <c r="AR3" s="41" t="str">
        <f aca="false">IF(MONTH(AR4)&lt;&gt;MONTH(AQ4),AR4,"")</f>
        <v/>
      </c>
      <c r="AS3" s="41" t="n">
        <f aca="false">IF(MONTH(AS4)&lt;&gt;MONTH(AR4),AS4,"")</f>
        <v>46573</v>
      </c>
      <c r="AT3" s="41" t="str">
        <f aca="false">IF(MONTH(AT4)&lt;&gt;MONTH(AS4),AT4,"")</f>
        <v/>
      </c>
      <c r="AU3" s="41" t="str">
        <f aca="false">IF(MONTH(AU4)&lt;&gt;MONTH(AT4),AU4,"")</f>
        <v/>
      </c>
      <c r="AV3" s="41" t="str">
        <f aca="false">IF(MONTH(AV4)&lt;&gt;MONTH(AU4),AV4,"")</f>
        <v/>
      </c>
      <c r="AW3" s="41" t="n">
        <f aca="false">IF(MONTH(AW4)&lt;&gt;MONTH(AV4),AW4,"")</f>
        <v>46601</v>
      </c>
      <c r="AX3" s="41" t="str">
        <f aca="false">IF(MONTH(AX4)&lt;&gt;MONTH(AW4),AX4,"")</f>
        <v/>
      </c>
      <c r="AY3" s="41" t="str">
        <f aca="false">IF(MONTH(AY4)&lt;&gt;MONTH(AX4),AY4,"")</f>
        <v/>
      </c>
      <c r="AZ3" s="41" t="str">
        <f aca="false">IF(MONTH(AZ4)&lt;&gt;MONTH(AY4),AZ4,"")</f>
        <v/>
      </c>
      <c r="BA3" s="41" t="str">
        <f aca="false">IF(MONTH(BA4)&lt;&gt;MONTH(AZ4),BA4,"")</f>
        <v/>
      </c>
      <c r="BB3" s="41" t="n">
        <f aca="false">IF(MONTH(BB4)&lt;&gt;MONTH(BA4),BB4,"")</f>
        <v>46636</v>
      </c>
      <c r="BC3" s="41" t="str">
        <f aca="false">IF(MONTH(BC4)&lt;&gt;MONTH(BB4),BC4,"")</f>
        <v/>
      </c>
      <c r="BD3" s="41" t="str">
        <f aca="false">IF(MONTH(BD4)&lt;&gt;MONTH(BC4),BD4,"")</f>
        <v/>
      </c>
      <c r="BE3" s="41" t="str">
        <f aca="false">IF(MONTH(BE4)&lt;&gt;MONTH(BD4),BE4,"")</f>
        <v/>
      </c>
    </row>
    <row r="4" customFormat="false" ht="30" hidden="false" customHeight="true" outlineLevel="0" collapsed="false">
      <c r="A4" s="30" t="s">
        <v>44</v>
      </c>
      <c r="B4" s="30" t="s">
        <v>45</v>
      </c>
      <c r="C4" s="30" t="s">
        <v>47</v>
      </c>
      <c r="D4" s="30" t="s">
        <v>49</v>
      </c>
      <c r="E4" s="31" t="s">
        <v>82</v>
      </c>
      <c r="F4" s="42" t="n">
        <f aca="false">IF($B$3="",MIN(Tasks!$E$5:$E$64),$B$3)-IF($D$3="Week",WEEKDAY(IF($B$3="",MIN(Tasks!$E$5:$E$64),$B$3),3),0)</f>
        <v>46300</v>
      </c>
      <c r="G4" s="42" t="n">
        <f aca="false">F4+IF($D$3="Day",1,7)</f>
        <v>46307</v>
      </c>
      <c r="H4" s="42" t="n">
        <f aca="false">G4+IF($D$3="Day",1,7)</f>
        <v>46314</v>
      </c>
      <c r="I4" s="42" t="n">
        <f aca="false">H4+IF($D$3="Day",1,7)</f>
        <v>46321</v>
      </c>
      <c r="J4" s="42" t="n">
        <f aca="false">I4+IF($D$3="Day",1,7)</f>
        <v>46328</v>
      </c>
      <c r="K4" s="42" t="n">
        <f aca="false">J4+IF($D$3="Day",1,7)</f>
        <v>46335</v>
      </c>
      <c r="L4" s="42" t="n">
        <f aca="false">K4+IF($D$3="Day",1,7)</f>
        <v>46342</v>
      </c>
      <c r="M4" s="42" t="n">
        <f aca="false">L4+IF($D$3="Day",1,7)</f>
        <v>46349</v>
      </c>
      <c r="N4" s="42" t="n">
        <f aca="false">M4+IF($D$3="Day",1,7)</f>
        <v>46356</v>
      </c>
      <c r="O4" s="42" t="n">
        <f aca="false">N4+IF($D$3="Day",1,7)</f>
        <v>46363</v>
      </c>
      <c r="P4" s="42" t="n">
        <f aca="false">O4+IF($D$3="Day",1,7)</f>
        <v>46370</v>
      </c>
      <c r="Q4" s="42" t="n">
        <f aca="false">P4+IF($D$3="Day",1,7)</f>
        <v>46377</v>
      </c>
      <c r="R4" s="42" t="n">
        <f aca="false">Q4+IF($D$3="Day",1,7)</f>
        <v>46384</v>
      </c>
      <c r="S4" s="42" t="n">
        <f aca="false">R4+IF($D$3="Day",1,7)</f>
        <v>46391</v>
      </c>
      <c r="T4" s="42" t="n">
        <f aca="false">S4+IF($D$3="Day",1,7)</f>
        <v>46398</v>
      </c>
      <c r="U4" s="42" t="n">
        <f aca="false">T4+IF($D$3="Day",1,7)</f>
        <v>46405</v>
      </c>
      <c r="V4" s="42" t="n">
        <f aca="false">U4+IF($D$3="Day",1,7)</f>
        <v>46412</v>
      </c>
      <c r="W4" s="42" t="n">
        <f aca="false">V4+IF($D$3="Day",1,7)</f>
        <v>46419</v>
      </c>
      <c r="X4" s="42" t="n">
        <f aca="false">W4+IF($D$3="Day",1,7)</f>
        <v>46426</v>
      </c>
      <c r="Y4" s="42" t="n">
        <f aca="false">X4+IF($D$3="Day",1,7)</f>
        <v>46433</v>
      </c>
      <c r="Z4" s="42" t="n">
        <f aca="false">Y4+IF($D$3="Day",1,7)</f>
        <v>46440</v>
      </c>
      <c r="AA4" s="42" t="n">
        <f aca="false">Z4+IF($D$3="Day",1,7)</f>
        <v>46447</v>
      </c>
      <c r="AB4" s="42" t="n">
        <f aca="false">AA4+IF($D$3="Day",1,7)</f>
        <v>46454</v>
      </c>
      <c r="AC4" s="42" t="n">
        <f aca="false">AB4+IF($D$3="Day",1,7)</f>
        <v>46461</v>
      </c>
      <c r="AD4" s="42" t="n">
        <f aca="false">AC4+IF($D$3="Day",1,7)</f>
        <v>46468</v>
      </c>
      <c r="AE4" s="42" t="n">
        <f aca="false">AD4+IF($D$3="Day",1,7)</f>
        <v>46475</v>
      </c>
      <c r="AF4" s="42" t="n">
        <f aca="false">AE4+IF($D$3="Day",1,7)</f>
        <v>46482</v>
      </c>
      <c r="AG4" s="42" t="n">
        <f aca="false">AF4+IF($D$3="Day",1,7)</f>
        <v>46489</v>
      </c>
      <c r="AH4" s="42" t="n">
        <f aca="false">AG4+IF($D$3="Day",1,7)</f>
        <v>46496</v>
      </c>
      <c r="AI4" s="42" t="n">
        <f aca="false">AH4+IF($D$3="Day",1,7)</f>
        <v>46503</v>
      </c>
      <c r="AJ4" s="42" t="n">
        <f aca="false">AI4+IF($D$3="Day",1,7)</f>
        <v>46510</v>
      </c>
      <c r="AK4" s="42" t="n">
        <f aca="false">AJ4+IF($D$3="Day",1,7)</f>
        <v>46517</v>
      </c>
      <c r="AL4" s="42" t="n">
        <f aca="false">AK4+IF($D$3="Day",1,7)</f>
        <v>46524</v>
      </c>
      <c r="AM4" s="42" t="n">
        <f aca="false">AL4+IF($D$3="Day",1,7)</f>
        <v>46531</v>
      </c>
      <c r="AN4" s="42" t="n">
        <f aca="false">AM4+IF($D$3="Day",1,7)</f>
        <v>46538</v>
      </c>
      <c r="AO4" s="42" t="n">
        <f aca="false">AN4+IF($D$3="Day",1,7)</f>
        <v>46545</v>
      </c>
      <c r="AP4" s="42" t="n">
        <f aca="false">AO4+IF($D$3="Day",1,7)</f>
        <v>46552</v>
      </c>
      <c r="AQ4" s="42" t="n">
        <f aca="false">AP4+IF($D$3="Day",1,7)</f>
        <v>46559</v>
      </c>
      <c r="AR4" s="42" t="n">
        <f aca="false">AQ4+IF($D$3="Day",1,7)</f>
        <v>46566</v>
      </c>
      <c r="AS4" s="42" t="n">
        <f aca="false">AR4+IF($D$3="Day",1,7)</f>
        <v>46573</v>
      </c>
      <c r="AT4" s="42" t="n">
        <f aca="false">AS4+IF($D$3="Day",1,7)</f>
        <v>46580</v>
      </c>
      <c r="AU4" s="42" t="n">
        <f aca="false">AT4+IF($D$3="Day",1,7)</f>
        <v>46587</v>
      </c>
      <c r="AV4" s="42" t="n">
        <f aca="false">AU4+IF($D$3="Day",1,7)</f>
        <v>46594</v>
      </c>
      <c r="AW4" s="42" t="n">
        <f aca="false">AV4+IF($D$3="Day",1,7)</f>
        <v>46601</v>
      </c>
      <c r="AX4" s="42" t="n">
        <f aca="false">AW4+IF($D$3="Day",1,7)</f>
        <v>46608</v>
      </c>
      <c r="AY4" s="42" t="n">
        <f aca="false">AX4+IF($D$3="Day",1,7)</f>
        <v>46615</v>
      </c>
      <c r="AZ4" s="42" t="n">
        <f aca="false">AY4+IF($D$3="Day",1,7)</f>
        <v>46622</v>
      </c>
      <c r="BA4" s="42" t="n">
        <f aca="false">AZ4+IF($D$3="Day",1,7)</f>
        <v>46629</v>
      </c>
      <c r="BB4" s="42" t="n">
        <f aca="false">BA4+IF($D$3="Day",1,7)</f>
        <v>46636</v>
      </c>
      <c r="BC4" s="42" t="n">
        <f aca="false">BB4+IF($D$3="Day",1,7)</f>
        <v>46643</v>
      </c>
      <c r="BD4" s="42" t="n">
        <f aca="false">BC4+IF($D$3="Day",1,7)</f>
        <v>46650</v>
      </c>
      <c r="BE4" s="42" t="n">
        <f aca="false">BD4+IF($D$3="Day",1,7)</f>
        <v>46657</v>
      </c>
    </row>
    <row r="5" customFormat="false" ht="18" hidden="false" customHeight="true" outlineLevel="0" collapsed="false">
      <c r="A5" s="43" t="str">
        <f aca="false">IF(Tasks!$B5="","",IF(Tasks!$D5="Milestone","◆ ","")&amp;Tasks!B5)</f>
        <v>◆ Project kickoff</v>
      </c>
      <c r="B5" s="44" t="str">
        <f aca="false">IF(Tasks!$B5="","",IF(Tasks!C5="","",Tasks!C5))</f>
        <v>Avery</v>
      </c>
      <c r="C5" s="45" t="n">
        <f aca="false">IF(OR(Tasks!$B5="",Tasks!E5=""),"",Tasks!E5)</f>
        <v>46300</v>
      </c>
      <c r="D5" s="45" t="n">
        <f aca="false">IF(Tasks!$B5="","",Tasks!G5)</f>
        <v>46300</v>
      </c>
      <c r="E5" s="46" t="n">
        <f aca="false">IF(Tasks!$B5="","",N(Tasks!H5))</f>
        <v>1</v>
      </c>
      <c r="F5" s="47" t="str">
        <f aca="false">IF(OR($C5="",$D5=""),"",IF(Tasks!$D5="Milestone",IF(AND($C5&gt;=F$4,$C5&lt;F$4+IF($D$3="Day",1,7)),"◆",""),IF(AND($C5&lt;F$4+IF($D$3="Day",1,7),$D5&gt;=F$4),IF(MAX(F$4,$C5)&lt;=$C5+ROUND(($D5-$C5+1)*$E5,0)-1,"d","r"),"")))</f>
        <v>◆</v>
      </c>
      <c r="G5" s="47" t="str">
        <f aca="false">IF(OR($C5="",$D5=""),"",IF(Tasks!$D5="Milestone",IF(AND($C5&gt;=G$4,$C5&lt;G$4+IF($D$3="Day",1,7)),"◆",""),IF(AND($C5&lt;G$4+IF($D$3="Day",1,7),$D5&gt;=G$4),IF(MAX(G$4,$C5)&lt;=$C5+ROUND(($D5-$C5+1)*$E5,0)-1,"d","r"),"")))</f>
        <v/>
      </c>
      <c r="H5" s="47" t="str">
        <f aca="false">IF(OR($C5="",$D5=""),"",IF(Tasks!$D5="Milestone",IF(AND($C5&gt;=H$4,$C5&lt;H$4+IF($D$3="Day",1,7)),"◆",""),IF(AND($C5&lt;H$4+IF($D$3="Day",1,7),$D5&gt;=H$4),IF(MAX(H$4,$C5)&lt;=$C5+ROUND(($D5-$C5+1)*$E5,0)-1,"d","r"),"")))</f>
        <v/>
      </c>
      <c r="I5" s="47" t="str">
        <f aca="false">IF(OR($C5="",$D5=""),"",IF(Tasks!$D5="Milestone",IF(AND($C5&gt;=I$4,$C5&lt;I$4+IF($D$3="Day",1,7)),"◆",""),IF(AND($C5&lt;I$4+IF($D$3="Day",1,7),$D5&gt;=I$4),IF(MAX(I$4,$C5)&lt;=$C5+ROUND(($D5-$C5+1)*$E5,0)-1,"d","r"),"")))</f>
        <v/>
      </c>
      <c r="J5" s="47" t="str">
        <f aca="false">IF(OR($C5="",$D5=""),"",IF(Tasks!$D5="Milestone",IF(AND($C5&gt;=J$4,$C5&lt;J$4+IF($D$3="Day",1,7)),"◆",""),IF(AND($C5&lt;J$4+IF($D$3="Day",1,7),$D5&gt;=J$4),IF(MAX(J$4,$C5)&lt;=$C5+ROUND(($D5-$C5+1)*$E5,0)-1,"d","r"),"")))</f>
        <v/>
      </c>
      <c r="K5" s="47" t="str">
        <f aca="false">IF(OR($C5="",$D5=""),"",IF(Tasks!$D5="Milestone",IF(AND($C5&gt;=K$4,$C5&lt;K$4+IF($D$3="Day",1,7)),"◆",""),IF(AND($C5&lt;K$4+IF($D$3="Day",1,7),$D5&gt;=K$4),IF(MAX(K$4,$C5)&lt;=$C5+ROUND(($D5-$C5+1)*$E5,0)-1,"d","r"),"")))</f>
        <v/>
      </c>
      <c r="L5" s="47" t="str">
        <f aca="false">IF(OR($C5="",$D5=""),"",IF(Tasks!$D5="Milestone",IF(AND($C5&gt;=L$4,$C5&lt;L$4+IF($D$3="Day",1,7)),"◆",""),IF(AND($C5&lt;L$4+IF($D$3="Day",1,7),$D5&gt;=L$4),IF(MAX(L$4,$C5)&lt;=$C5+ROUND(($D5-$C5+1)*$E5,0)-1,"d","r"),"")))</f>
        <v/>
      </c>
      <c r="M5" s="47" t="str">
        <f aca="false">IF(OR($C5="",$D5=""),"",IF(Tasks!$D5="Milestone",IF(AND($C5&gt;=M$4,$C5&lt;M$4+IF($D$3="Day",1,7)),"◆",""),IF(AND($C5&lt;M$4+IF($D$3="Day",1,7),$D5&gt;=M$4),IF(MAX(M$4,$C5)&lt;=$C5+ROUND(($D5-$C5+1)*$E5,0)-1,"d","r"),"")))</f>
        <v/>
      </c>
      <c r="N5" s="47" t="str">
        <f aca="false">IF(OR($C5="",$D5=""),"",IF(Tasks!$D5="Milestone",IF(AND($C5&gt;=N$4,$C5&lt;N$4+IF($D$3="Day",1,7)),"◆",""),IF(AND($C5&lt;N$4+IF($D$3="Day",1,7),$D5&gt;=N$4),IF(MAX(N$4,$C5)&lt;=$C5+ROUND(($D5-$C5+1)*$E5,0)-1,"d","r"),"")))</f>
        <v/>
      </c>
      <c r="O5" s="47" t="str">
        <f aca="false">IF(OR($C5="",$D5=""),"",IF(Tasks!$D5="Milestone",IF(AND($C5&gt;=O$4,$C5&lt;O$4+IF($D$3="Day",1,7)),"◆",""),IF(AND($C5&lt;O$4+IF($D$3="Day",1,7),$D5&gt;=O$4),IF(MAX(O$4,$C5)&lt;=$C5+ROUND(($D5-$C5+1)*$E5,0)-1,"d","r"),"")))</f>
        <v/>
      </c>
      <c r="P5" s="47" t="str">
        <f aca="false">IF(OR($C5="",$D5=""),"",IF(Tasks!$D5="Milestone",IF(AND($C5&gt;=P$4,$C5&lt;P$4+IF($D$3="Day",1,7)),"◆",""),IF(AND($C5&lt;P$4+IF($D$3="Day",1,7),$D5&gt;=P$4),IF(MAX(P$4,$C5)&lt;=$C5+ROUND(($D5-$C5+1)*$E5,0)-1,"d","r"),"")))</f>
        <v/>
      </c>
      <c r="Q5" s="47" t="str">
        <f aca="false">IF(OR($C5="",$D5=""),"",IF(Tasks!$D5="Milestone",IF(AND($C5&gt;=Q$4,$C5&lt;Q$4+IF($D$3="Day",1,7)),"◆",""),IF(AND($C5&lt;Q$4+IF($D$3="Day",1,7),$D5&gt;=Q$4),IF(MAX(Q$4,$C5)&lt;=$C5+ROUND(($D5-$C5+1)*$E5,0)-1,"d","r"),"")))</f>
        <v/>
      </c>
      <c r="R5" s="47" t="str">
        <f aca="false">IF(OR($C5="",$D5=""),"",IF(Tasks!$D5="Milestone",IF(AND($C5&gt;=R$4,$C5&lt;R$4+IF($D$3="Day",1,7)),"◆",""),IF(AND($C5&lt;R$4+IF($D$3="Day",1,7),$D5&gt;=R$4),IF(MAX(R$4,$C5)&lt;=$C5+ROUND(($D5-$C5+1)*$E5,0)-1,"d","r"),"")))</f>
        <v/>
      </c>
      <c r="S5" s="47" t="str">
        <f aca="false">IF(OR($C5="",$D5=""),"",IF(Tasks!$D5="Milestone",IF(AND($C5&gt;=S$4,$C5&lt;S$4+IF($D$3="Day",1,7)),"◆",""),IF(AND($C5&lt;S$4+IF($D$3="Day",1,7),$D5&gt;=S$4),IF(MAX(S$4,$C5)&lt;=$C5+ROUND(($D5-$C5+1)*$E5,0)-1,"d","r"),"")))</f>
        <v/>
      </c>
      <c r="T5" s="47" t="str">
        <f aca="false">IF(OR($C5="",$D5=""),"",IF(Tasks!$D5="Milestone",IF(AND($C5&gt;=T$4,$C5&lt;T$4+IF($D$3="Day",1,7)),"◆",""),IF(AND($C5&lt;T$4+IF($D$3="Day",1,7),$D5&gt;=T$4),IF(MAX(T$4,$C5)&lt;=$C5+ROUND(($D5-$C5+1)*$E5,0)-1,"d","r"),"")))</f>
        <v/>
      </c>
      <c r="U5" s="47" t="str">
        <f aca="false">IF(OR($C5="",$D5=""),"",IF(Tasks!$D5="Milestone",IF(AND($C5&gt;=U$4,$C5&lt;U$4+IF($D$3="Day",1,7)),"◆",""),IF(AND($C5&lt;U$4+IF($D$3="Day",1,7),$D5&gt;=U$4),IF(MAX(U$4,$C5)&lt;=$C5+ROUND(($D5-$C5+1)*$E5,0)-1,"d","r"),"")))</f>
        <v/>
      </c>
      <c r="V5" s="47" t="str">
        <f aca="false">IF(OR($C5="",$D5=""),"",IF(Tasks!$D5="Milestone",IF(AND($C5&gt;=V$4,$C5&lt;V$4+IF($D$3="Day",1,7)),"◆",""),IF(AND($C5&lt;V$4+IF($D$3="Day",1,7),$D5&gt;=V$4),IF(MAX(V$4,$C5)&lt;=$C5+ROUND(($D5-$C5+1)*$E5,0)-1,"d","r"),"")))</f>
        <v/>
      </c>
      <c r="W5" s="47" t="str">
        <f aca="false">IF(OR($C5="",$D5=""),"",IF(Tasks!$D5="Milestone",IF(AND($C5&gt;=W$4,$C5&lt;W$4+IF($D$3="Day",1,7)),"◆",""),IF(AND($C5&lt;W$4+IF($D$3="Day",1,7),$D5&gt;=W$4),IF(MAX(W$4,$C5)&lt;=$C5+ROUND(($D5-$C5+1)*$E5,0)-1,"d","r"),"")))</f>
        <v/>
      </c>
      <c r="X5" s="47" t="str">
        <f aca="false">IF(OR($C5="",$D5=""),"",IF(Tasks!$D5="Milestone",IF(AND($C5&gt;=X$4,$C5&lt;X$4+IF($D$3="Day",1,7)),"◆",""),IF(AND($C5&lt;X$4+IF($D$3="Day",1,7),$D5&gt;=X$4),IF(MAX(X$4,$C5)&lt;=$C5+ROUND(($D5-$C5+1)*$E5,0)-1,"d","r"),"")))</f>
        <v/>
      </c>
      <c r="Y5" s="47" t="str">
        <f aca="false">IF(OR($C5="",$D5=""),"",IF(Tasks!$D5="Milestone",IF(AND($C5&gt;=Y$4,$C5&lt;Y$4+IF($D$3="Day",1,7)),"◆",""),IF(AND($C5&lt;Y$4+IF($D$3="Day",1,7),$D5&gt;=Y$4),IF(MAX(Y$4,$C5)&lt;=$C5+ROUND(($D5-$C5+1)*$E5,0)-1,"d","r"),"")))</f>
        <v/>
      </c>
      <c r="Z5" s="47" t="str">
        <f aca="false">IF(OR($C5="",$D5=""),"",IF(Tasks!$D5="Milestone",IF(AND($C5&gt;=Z$4,$C5&lt;Z$4+IF($D$3="Day",1,7)),"◆",""),IF(AND($C5&lt;Z$4+IF($D$3="Day",1,7),$D5&gt;=Z$4),IF(MAX(Z$4,$C5)&lt;=$C5+ROUND(($D5-$C5+1)*$E5,0)-1,"d","r"),"")))</f>
        <v/>
      </c>
      <c r="AA5" s="47" t="str">
        <f aca="false">IF(OR($C5="",$D5=""),"",IF(Tasks!$D5="Milestone",IF(AND($C5&gt;=AA$4,$C5&lt;AA$4+IF($D$3="Day",1,7)),"◆",""),IF(AND($C5&lt;AA$4+IF($D$3="Day",1,7),$D5&gt;=AA$4),IF(MAX(AA$4,$C5)&lt;=$C5+ROUND(($D5-$C5+1)*$E5,0)-1,"d","r"),"")))</f>
        <v/>
      </c>
      <c r="AB5" s="47" t="str">
        <f aca="false">IF(OR($C5="",$D5=""),"",IF(Tasks!$D5="Milestone",IF(AND($C5&gt;=AB$4,$C5&lt;AB$4+IF($D$3="Day",1,7)),"◆",""),IF(AND($C5&lt;AB$4+IF($D$3="Day",1,7),$D5&gt;=AB$4),IF(MAX(AB$4,$C5)&lt;=$C5+ROUND(($D5-$C5+1)*$E5,0)-1,"d","r"),"")))</f>
        <v/>
      </c>
      <c r="AC5" s="47" t="str">
        <f aca="false">IF(OR($C5="",$D5=""),"",IF(Tasks!$D5="Milestone",IF(AND($C5&gt;=AC$4,$C5&lt;AC$4+IF($D$3="Day",1,7)),"◆",""),IF(AND($C5&lt;AC$4+IF($D$3="Day",1,7),$D5&gt;=AC$4),IF(MAX(AC$4,$C5)&lt;=$C5+ROUND(($D5-$C5+1)*$E5,0)-1,"d","r"),"")))</f>
        <v/>
      </c>
      <c r="AD5" s="47" t="str">
        <f aca="false">IF(OR($C5="",$D5=""),"",IF(Tasks!$D5="Milestone",IF(AND($C5&gt;=AD$4,$C5&lt;AD$4+IF($D$3="Day",1,7)),"◆",""),IF(AND($C5&lt;AD$4+IF($D$3="Day",1,7),$D5&gt;=AD$4),IF(MAX(AD$4,$C5)&lt;=$C5+ROUND(($D5-$C5+1)*$E5,0)-1,"d","r"),"")))</f>
        <v/>
      </c>
      <c r="AE5" s="47" t="str">
        <f aca="false">IF(OR($C5="",$D5=""),"",IF(Tasks!$D5="Milestone",IF(AND($C5&gt;=AE$4,$C5&lt;AE$4+IF($D$3="Day",1,7)),"◆",""),IF(AND($C5&lt;AE$4+IF($D$3="Day",1,7),$D5&gt;=AE$4),IF(MAX(AE$4,$C5)&lt;=$C5+ROUND(($D5-$C5+1)*$E5,0)-1,"d","r"),"")))</f>
        <v/>
      </c>
      <c r="AF5" s="47" t="str">
        <f aca="false">IF(OR($C5="",$D5=""),"",IF(Tasks!$D5="Milestone",IF(AND($C5&gt;=AF$4,$C5&lt;AF$4+IF($D$3="Day",1,7)),"◆",""),IF(AND($C5&lt;AF$4+IF($D$3="Day",1,7),$D5&gt;=AF$4),IF(MAX(AF$4,$C5)&lt;=$C5+ROUND(($D5-$C5+1)*$E5,0)-1,"d","r"),"")))</f>
        <v/>
      </c>
      <c r="AG5" s="47" t="str">
        <f aca="false">IF(OR($C5="",$D5=""),"",IF(Tasks!$D5="Milestone",IF(AND($C5&gt;=AG$4,$C5&lt;AG$4+IF($D$3="Day",1,7)),"◆",""),IF(AND($C5&lt;AG$4+IF($D$3="Day",1,7),$D5&gt;=AG$4),IF(MAX(AG$4,$C5)&lt;=$C5+ROUND(($D5-$C5+1)*$E5,0)-1,"d","r"),"")))</f>
        <v/>
      </c>
      <c r="AH5" s="47" t="str">
        <f aca="false">IF(OR($C5="",$D5=""),"",IF(Tasks!$D5="Milestone",IF(AND($C5&gt;=AH$4,$C5&lt;AH$4+IF($D$3="Day",1,7)),"◆",""),IF(AND($C5&lt;AH$4+IF($D$3="Day",1,7),$D5&gt;=AH$4),IF(MAX(AH$4,$C5)&lt;=$C5+ROUND(($D5-$C5+1)*$E5,0)-1,"d","r"),"")))</f>
        <v/>
      </c>
      <c r="AI5" s="47" t="str">
        <f aca="false">IF(OR($C5="",$D5=""),"",IF(Tasks!$D5="Milestone",IF(AND($C5&gt;=AI$4,$C5&lt;AI$4+IF($D$3="Day",1,7)),"◆",""),IF(AND($C5&lt;AI$4+IF($D$3="Day",1,7),$D5&gt;=AI$4),IF(MAX(AI$4,$C5)&lt;=$C5+ROUND(($D5-$C5+1)*$E5,0)-1,"d","r"),"")))</f>
        <v/>
      </c>
      <c r="AJ5" s="47" t="str">
        <f aca="false">IF(OR($C5="",$D5=""),"",IF(Tasks!$D5="Milestone",IF(AND($C5&gt;=AJ$4,$C5&lt;AJ$4+IF($D$3="Day",1,7)),"◆",""),IF(AND($C5&lt;AJ$4+IF($D$3="Day",1,7),$D5&gt;=AJ$4),IF(MAX(AJ$4,$C5)&lt;=$C5+ROUND(($D5-$C5+1)*$E5,0)-1,"d","r"),"")))</f>
        <v/>
      </c>
      <c r="AK5" s="47" t="str">
        <f aca="false">IF(OR($C5="",$D5=""),"",IF(Tasks!$D5="Milestone",IF(AND($C5&gt;=AK$4,$C5&lt;AK$4+IF($D$3="Day",1,7)),"◆",""),IF(AND($C5&lt;AK$4+IF($D$3="Day",1,7),$D5&gt;=AK$4),IF(MAX(AK$4,$C5)&lt;=$C5+ROUND(($D5-$C5+1)*$E5,0)-1,"d","r"),"")))</f>
        <v/>
      </c>
      <c r="AL5" s="47" t="str">
        <f aca="false">IF(OR($C5="",$D5=""),"",IF(Tasks!$D5="Milestone",IF(AND($C5&gt;=AL$4,$C5&lt;AL$4+IF($D$3="Day",1,7)),"◆",""),IF(AND($C5&lt;AL$4+IF($D$3="Day",1,7),$D5&gt;=AL$4),IF(MAX(AL$4,$C5)&lt;=$C5+ROUND(($D5-$C5+1)*$E5,0)-1,"d","r"),"")))</f>
        <v/>
      </c>
      <c r="AM5" s="47" t="str">
        <f aca="false">IF(OR($C5="",$D5=""),"",IF(Tasks!$D5="Milestone",IF(AND($C5&gt;=AM$4,$C5&lt;AM$4+IF($D$3="Day",1,7)),"◆",""),IF(AND($C5&lt;AM$4+IF($D$3="Day",1,7),$D5&gt;=AM$4),IF(MAX(AM$4,$C5)&lt;=$C5+ROUND(($D5-$C5+1)*$E5,0)-1,"d","r"),"")))</f>
        <v/>
      </c>
      <c r="AN5" s="47" t="str">
        <f aca="false">IF(OR($C5="",$D5=""),"",IF(Tasks!$D5="Milestone",IF(AND($C5&gt;=AN$4,$C5&lt;AN$4+IF($D$3="Day",1,7)),"◆",""),IF(AND($C5&lt;AN$4+IF($D$3="Day",1,7),$D5&gt;=AN$4),IF(MAX(AN$4,$C5)&lt;=$C5+ROUND(($D5-$C5+1)*$E5,0)-1,"d","r"),"")))</f>
        <v/>
      </c>
      <c r="AO5" s="47" t="str">
        <f aca="false">IF(OR($C5="",$D5=""),"",IF(Tasks!$D5="Milestone",IF(AND($C5&gt;=AO$4,$C5&lt;AO$4+IF($D$3="Day",1,7)),"◆",""),IF(AND($C5&lt;AO$4+IF($D$3="Day",1,7),$D5&gt;=AO$4),IF(MAX(AO$4,$C5)&lt;=$C5+ROUND(($D5-$C5+1)*$E5,0)-1,"d","r"),"")))</f>
        <v/>
      </c>
      <c r="AP5" s="47" t="str">
        <f aca="false">IF(OR($C5="",$D5=""),"",IF(Tasks!$D5="Milestone",IF(AND($C5&gt;=AP$4,$C5&lt;AP$4+IF($D$3="Day",1,7)),"◆",""),IF(AND($C5&lt;AP$4+IF($D$3="Day",1,7),$D5&gt;=AP$4),IF(MAX(AP$4,$C5)&lt;=$C5+ROUND(($D5-$C5+1)*$E5,0)-1,"d","r"),"")))</f>
        <v/>
      </c>
      <c r="AQ5" s="47" t="str">
        <f aca="false">IF(OR($C5="",$D5=""),"",IF(Tasks!$D5="Milestone",IF(AND($C5&gt;=AQ$4,$C5&lt;AQ$4+IF($D$3="Day",1,7)),"◆",""),IF(AND($C5&lt;AQ$4+IF($D$3="Day",1,7),$D5&gt;=AQ$4),IF(MAX(AQ$4,$C5)&lt;=$C5+ROUND(($D5-$C5+1)*$E5,0)-1,"d","r"),"")))</f>
        <v/>
      </c>
      <c r="AR5" s="47" t="str">
        <f aca="false">IF(OR($C5="",$D5=""),"",IF(Tasks!$D5="Milestone",IF(AND($C5&gt;=AR$4,$C5&lt;AR$4+IF($D$3="Day",1,7)),"◆",""),IF(AND($C5&lt;AR$4+IF($D$3="Day",1,7),$D5&gt;=AR$4),IF(MAX(AR$4,$C5)&lt;=$C5+ROUND(($D5-$C5+1)*$E5,0)-1,"d","r"),"")))</f>
        <v/>
      </c>
      <c r="AS5" s="47" t="str">
        <f aca="false">IF(OR($C5="",$D5=""),"",IF(Tasks!$D5="Milestone",IF(AND($C5&gt;=AS$4,$C5&lt;AS$4+IF($D$3="Day",1,7)),"◆",""),IF(AND($C5&lt;AS$4+IF($D$3="Day",1,7),$D5&gt;=AS$4),IF(MAX(AS$4,$C5)&lt;=$C5+ROUND(($D5-$C5+1)*$E5,0)-1,"d","r"),"")))</f>
        <v/>
      </c>
      <c r="AT5" s="47" t="str">
        <f aca="false">IF(OR($C5="",$D5=""),"",IF(Tasks!$D5="Milestone",IF(AND($C5&gt;=AT$4,$C5&lt;AT$4+IF($D$3="Day",1,7)),"◆",""),IF(AND($C5&lt;AT$4+IF($D$3="Day",1,7),$D5&gt;=AT$4),IF(MAX(AT$4,$C5)&lt;=$C5+ROUND(($D5-$C5+1)*$E5,0)-1,"d","r"),"")))</f>
        <v/>
      </c>
      <c r="AU5" s="47" t="str">
        <f aca="false">IF(OR($C5="",$D5=""),"",IF(Tasks!$D5="Milestone",IF(AND($C5&gt;=AU$4,$C5&lt;AU$4+IF($D$3="Day",1,7)),"◆",""),IF(AND($C5&lt;AU$4+IF($D$3="Day",1,7),$D5&gt;=AU$4),IF(MAX(AU$4,$C5)&lt;=$C5+ROUND(($D5-$C5+1)*$E5,0)-1,"d","r"),"")))</f>
        <v/>
      </c>
      <c r="AV5" s="47" t="str">
        <f aca="false">IF(OR($C5="",$D5=""),"",IF(Tasks!$D5="Milestone",IF(AND($C5&gt;=AV$4,$C5&lt;AV$4+IF($D$3="Day",1,7)),"◆",""),IF(AND($C5&lt;AV$4+IF($D$3="Day",1,7),$D5&gt;=AV$4),IF(MAX(AV$4,$C5)&lt;=$C5+ROUND(($D5-$C5+1)*$E5,0)-1,"d","r"),"")))</f>
        <v/>
      </c>
      <c r="AW5" s="47" t="str">
        <f aca="false">IF(OR($C5="",$D5=""),"",IF(Tasks!$D5="Milestone",IF(AND($C5&gt;=AW$4,$C5&lt;AW$4+IF($D$3="Day",1,7)),"◆",""),IF(AND($C5&lt;AW$4+IF($D$3="Day",1,7),$D5&gt;=AW$4),IF(MAX(AW$4,$C5)&lt;=$C5+ROUND(($D5-$C5+1)*$E5,0)-1,"d","r"),"")))</f>
        <v/>
      </c>
      <c r="AX5" s="47" t="str">
        <f aca="false">IF(OR($C5="",$D5=""),"",IF(Tasks!$D5="Milestone",IF(AND($C5&gt;=AX$4,$C5&lt;AX$4+IF($D$3="Day",1,7)),"◆",""),IF(AND($C5&lt;AX$4+IF($D$3="Day",1,7),$D5&gt;=AX$4),IF(MAX(AX$4,$C5)&lt;=$C5+ROUND(($D5-$C5+1)*$E5,0)-1,"d","r"),"")))</f>
        <v/>
      </c>
      <c r="AY5" s="47" t="str">
        <f aca="false">IF(OR($C5="",$D5=""),"",IF(Tasks!$D5="Milestone",IF(AND($C5&gt;=AY$4,$C5&lt;AY$4+IF($D$3="Day",1,7)),"◆",""),IF(AND($C5&lt;AY$4+IF($D$3="Day",1,7),$D5&gt;=AY$4),IF(MAX(AY$4,$C5)&lt;=$C5+ROUND(($D5-$C5+1)*$E5,0)-1,"d","r"),"")))</f>
        <v/>
      </c>
      <c r="AZ5" s="47" t="str">
        <f aca="false">IF(OR($C5="",$D5=""),"",IF(Tasks!$D5="Milestone",IF(AND($C5&gt;=AZ$4,$C5&lt;AZ$4+IF($D$3="Day",1,7)),"◆",""),IF(AND($C5&lt;AZ$4+IF($D$3="Day",1,7),$D5&gt;=AZ$4),IF(MAX(AZ$4,$C5)&lt;=$C5+ROUND(($D5-$C5+1)*$E5,0)-1,"d","r"),"")))</f>
        <v/>
      </c>
      <c r="BA5" s="47" t="str">
        <f aca="false">IF(OR($C5="",$D5=""),"",IF(Tasks!$D5="Milestone",IF(AND($C5&gt;=BA$4,$C5&lt;BA$4+IF($D$3="Day",1,7)),"◆",""),IF(AND($C5&lt;BA$4+IF($D$3="Day",1,7),$D5&gt;=BA$4),IF(MAX(BA$4,$C5)&lt;=$C5+ROUND(($D5-$C5+1)*$E5,0)-1,"d","r"),"")))</f>
        <v/>
      </c>
      <c r="BB5" s="47" t="str">
        <f aca="false">IF(OR($C5="",$D5=""),"",IF(Tasks!$D5="Milestone",IF(AND($C5&gt;=BB$4,$C5&lt;BB$4+IF($D$3="Day",1,7)),"◆",""),IF(AND($C5&lt;BB$4+IF($D$3="Day",1,7),$D5&gt;=BB$4),IF(MAX(BB$4,$C5)&lt;=$C5+ROUND(($D5-$C5+1)*$E5,0)-1,"d","r"),"")))</f>
        <v/>
      </c>
      <c r="BC5" s="47" t="str">
        <f aca="false">IF(OR($C5="",$D5=""),"",IF(Tasks!$D5="Milestone",IF(AND($C5&gt;=BC$4,$C5&lt;BC$4+IF($D$3="Day",1,7)),"◆",""),IF(AND($C5&lt;BC$4+IF($D$3="Day",1,7),$D5&gt;=BC$4),IF(MAX(BC$4,$C5)&lt;=$C5+ROUND(($D5-$C5+1)*$E5,0)-1,"d","r"),"")))</f>
        <v/>
      </c>
      <c r="BD5" s="47" t="str">
        <f aca="false">IF(OR($C5="",$D5=""),"",IF(Tasks!$D5="Milestone",IF(AND($C5&gt;=BD$4,$C5&lt;BD$4+IF($D$3="Day",1,7)),"◆",""),IF(AND($C5&lt;BD$4+IF($D$3="Day",1,7),$D5&gt;=BD$4),IF(MAX(BD$4,$C5)&lt;=$C5+ROUND(($D5-$C5+1)*$E5,0)-1,"d","r"),"")))</f>
        <v/>
      </c>
      <c r="BE5" s="47" t="str">
        <f aca="false">IF(OR($C5="",$D5=""),"",IF(Tasks!$D5="Milestone",IF(AND($C5&gt;=BE$4,$C5&lt;BE$4+IF($D$3="Day",1,7)),"◆",""),IF(AND($C5&lt;BE$4+IF($D$3="Day",1,7),$D5&gt;=BE$4),IF(MAX(BE$4,$C5)&lt;=$C5+ROUND(($D5-$C5+1)*$E5,0)-1,"d","r"),"")))</f>
        <v/>
      </c>
    </row>
    <row r="6" customFormat="false" ht="18" hidden="false" customHeight="true" outlineLevel="0" collapsed="false">
      <c r="A6" s="43" t="str">
        <f aca="false">IF(Tasks!$B6="","",IF(Tasks!$D6="Milestone","◆ ","")&amp;Tasks!B6)</f>
        <v>Gather requirements</v>
      </c>
      <c r="B6" s="44" t="str">
        <f aca="false">IF(Tasks!$B6="","",IF(Tasks!C6="","",Tasks!C6))</f>
        <v>Avery</v>
      </c>
      <c r="C6" s="45" t="n">
        <f aca="false">IF(OR(Tasks!$B6="",Tasks!E6=""),"",Tasks!E6)</f>
        <v>46300</v>
      </c>
      <c r="D6" s="45" t="n">
        <f aca="false">IF(Tasks!$B6="","",Tasks!G6)</f>
        <v>46306</v>
      </c>
      <c r="E6" s="46" t="n">
        <f aca="false">IF(Tasks!$B6="","",N(Tasks!H6))</f>
        <v>1</v>
      </c>
      <c r="F6" s="47" t="str">
        <f aca="false">IF(OR($C6="",$D6=""),"",IF(Tasks!$D6="Milestone",IF(AND($C6&gt;=F$4,$C6&lt;F$4+IF($D$3="Day",1,7)),"◆",""),IF(AND($C6&lt;F$4+IF($D$3="Day",1,7),$D6&gt;=F$4),IF(MAX(F$4,$C6)&lt;=$C6+ROUND(($D6-$C6+1)*$E6,0)-1,"d","r"),"")))</f>
        <v>d</v>
      </c>
      <c r="G6" s="47" t="str">
        <f aca="false">IF(OR($C6="",$D6=""),"",IF(Tasks!$D6="Milestone",IF(AND($C6&gt;=G$4,$C6&lt;G$4+IF($D$3="Day",1,7)),"◆",""),IF(AND($C6&lt;G$4+IF($D$3="Day",1,7),$D6&gt;=G$4),IF(MAX(G$4,$C6)&lt;=$C6+ROUND(($D6-$C6+1)*$E6,0)-1,"d","r"),"")))</f>
        <v/>
      </c>
      <c r="H6" s="47" t="str">
        <f aca="false">IF(OR($C6="",$D6=""),"",IF(Tasks!$D6="Milestone",IF(AND($C6&gt;=H$4,$C6&lt;H$4+IF($D$3="Day",1,7)),"◆",""),IF(AND($C6&lt;H$4+IF($D$3="Day",1,7),$D6&gt;=H$4),IF(MAX(H$4,$C6)&lt;=$C6+ROUND(($D6-$C6+1)*$E6,0)-1,"d","r"),"")))</f>
        <v/>
      </c>
      <c r="I6" s="47" t="str">
        <f aca="false">IF(OR($C6="",$D6=""),"",IF(Tasks!$D6="Milestone",IF(AND($C6&gt;=I$4,$C6&lt;I$4+IF($D$3="Day",1,7)),"◆",""),IF(AND($C6&lt;I$4+IF($D$3="Day",1,7),$D6&gt;=I$4),IF(MAX(I$4,$C6)&lt;=$C6+ROUND(($D6-$C6+1)*$E6,0)-1,"d","r"),"")))</f>
        <v/>
      </c>
      <c r="J6" s="47" t="str">
        <f aca="false">IF(OR($C6="",$D6=""),"",IF(Tasks!$D6="Milestone",IF(AND($C6&gt;=J$4,$C6&lt;J$4+IF($D$3="Day",1,7)),"◆",""),IF(AND($C6&lt;J$4+IF($D$3="Day",1,7),$D6&gt;=J$4),IF(MAX(J$4,$C6)&lt;=$C6+ROUND(($D6-$C6+1)*$E6,0)-1,"d","r"),"")))</f>
        <v/>
      </c>
      <c r="K6" s="47" t="str">
        <f aca="false">IF(OR($C6="",$D6=""),"",IF(Tasks!$D6="Milestone",IF(AND($C6&gt;=K$4,$C6&lt;K$4+IF($D$3="Day",1,7)),"◆",""),IF(AND($C6&lt;K$4+IF($D$3="Day",1,7),$D6&gt;=K$4),IF(MAX(K$4,$C6)&lt;=$C6+ROUND(($D6-$C6+1)*$E6,0)-1,"d","r"),"")))</f>
        <v/>
      </c>
      <c r="L6" s="47" t="str">
        <f aca="false">IF(OR($C6="",$D6=""),"",IF(Tasks!$D6="Milestone",IF(AND($C6&gt;=L$4,$C6&lt;L$4+IF($D$3="Day",1,7)),"◆",""),IF(AND($C6&lt;L$4+IF($D$3="Day",1,7),$D6&gt;=L$4),IF(MAX(L$4,$C6)&lt;=$C6+ROUND(($D6-$C6+1)*$E6,0)-1,"d","r"),"")))</f>
        <v/>
      </c>
      <c r="M6" s="47" t="str">
        <f aca="false">IF(OR($C6="",$D6=""),"",IF(Tasks!$D6="Milestone",IF(AND($C6&gt;=M$4,$C6&lt;M$4+IF($D$3="Day",1,7)),"◆",""),IF(AND($C6&lt;M$4+IF($D$3="Day",1,7),$D6&gt;=M$4),IF(MAX(M$4,$C6)&lt;=$C6+ROUND(($D6-$C6+1)*$E6,0)-1,"d","r"),"")))</f>
        <v/>
      </c>
      <c r="N6" s="47" t="str">
        <f aca="false">IF(OR($C6="",$D6=""),"",IF(Tasks!$D6="Milestone",IF(AND($C6&gt;=N$4,$C6&lt;N$4+IF($D$3="Day",1,7)),"◆",""),IF(AND($C6&lt;N$4+IF($D$3="Day",1,7),$D6&gt;=N$4),IF(MAX(N$4,$C6)&lt;=$C6+ROUND(($D6-$C6+1)*$E6,0)-1,"d","r"),"")))</f>
        <v/>
      </c>
      <c r="O6" s="47" t="str">
        <f aca="false">IF(OR($C6="",$D6=""),"",IF(Tasks!$D6="Milestone",IF(AND($C6&gt;=O$4,$C6&lt;O$4+IF($D$3="Day",1,7)),"◆",""),IF(AND($C6&lt;O$4+IF($D$3="Day",1,7),$D6&gt;=O$4),IF(MAX(O$4,$C6)&lt;=$C6+ROUND(($D6-$C6+1)*$E6,0)-1,"d","r"),"")))</f>
        <v/>
      </c>
      <c r="P6" s="47" t="str">
        <f aca="false">IF(OR($C6="",$D6=""),"",IF(Tasks!$D6="Milestone",IF(AND($C6&gt;=P$4,$C6&lt;P$4+IF($D$3="Day",1,7)),"◆",""),IF(AND($C6&lt;P$4+IF($D$3="Day",1,7),$D6&gt;=P$4),IF(MAX(P$4,$C6)&lt;=$C6+ROUND(($D6-$C6+1)*$E6,0)-1,"d","r"),"")))</f>
        <v/>
      </c>
      <c r="Q6" s="47" t="str">
        <f aca="false">IF(OR($C6="",$D6=""),"",IF(Tasks!$D6="Milestone",IF(AND($C6&gt;=Q$4,$C6&lt;Q$4+IF($D$3="Day",1,7)),"◆",""),IF(AND($C6&lt;Q$4+IF($D$3="Day",1,7),$D6&gt;=Q$4),IF(MAX(Q$4,$C6)&lt;=$C6+ROUND(($D6-$C6+1)*$E6,0)-1,"d","r"),"")))</f>
        <v/>
      </c>
      <c r="R6" s="47" t="str">
        <f aca="false">IF(OR($C6="",$D6=""),"",IF(Tasks!$D6="Milestone",IF(AND($C6&gt;=R$4,$C6&lt;R$4+IF($D$3="Day",1,7)),"◆",""),IF(AND($C6&lt;R$4+IF($D$3="Day",1,7),$D6&gt;=R$4),IF(MAX(R$4,$C6)&lt;=$C6+ROUND(($D6-$C6+1)*$E6,0)-1,"d","r"),"")))</f>
        <v/>
      </c>
      <c r="S6" s="47" t="str">
        <f aca="false">IF(OR($C6="",$D6=""),"",IF(Tasks!$D6="Milestone",IF(AND($C6&gt;=S$4,$C6&lt;S$4+IF($D$3="Day",1,7)),"◆",""),IF(AND($C6&lt;S$4+IF($D$3="Day",1,7),$D6&gt;=S$4),IF(MAX(S$4,$C6)&lt;=$C6+ROUND(($D6-$C6+1)*$E6,0)-1,"d","r"),"")))</f>
        <v/>
      </c>
      <c r="T6" s="47" t="str">
        <f aca="false">IF(OR($C6="",$D6=""),"",IF(Tasks!$D6="Milestone",IF(AND($C6&gt;=T$4,$C6&lt;T$4+IF($D$3="Day",1,7)),"◆",""),IF(AND($C6&lt;T$4+IF($D$3="Day",1,7),$D6&gt;=T$4),IF(MAX(T$4,$C6)&lt;=$C6+ROUND(($D6-$C6+1)*$E6,0)-1,"d","r"),"")))</f>
        <v/>
      </c>
      <c r="U6" s="47" t="str">
        <f aca="false">IF(OR($C6="",$D6=""),"",IF(Tasks!$D6="Milestone",IF(AND($C6&gt;=U$4,$C6&lt;U$4+IF($D$3="Day",1,7)),"◆",""),IF(AND($C6&lt;U$4+IF($D$3="Day",1,7),$D6&gt;=U$4),IF(MAX(U$4,$C6)&lt;=$C6+ROUND(($D6-$C6+1)*$E6,0)-1,"d","r"),"")))</f>
        <v/>
      </c>
      <c r="V6" s="47" t="str">
        <f aca="false">IF(OR($C6="",$D6=""),"",IF(Tasks!$D6="Milestone",IF(AND($C6&gt;=V$4,$C6&lt;V$4+IF($D$3="Day",1,7)),"◆",""),IF(AND($C6&lt;V$4+IF($D$3="Day",1,7),$D6&gt;=V$4),IF(MAX(V$4,$C6)&lt;=$C6+ROUND(($D6-$C6+1)*$E6,0)-1,"d","r"),"")))</f>
        <v/>
      </c>
      <c r="W6" s="47" t="str">
        <f aca="false">IF(OR($C6="",$D6=""),"",IF(Tasks!$D6="Milestone",IF(AND($C6&gt;=W$4,$C6&lt;W$4+IF($D$3="Day",1,7)),"◆",""),IF(AND($C6&lt;W$4+IF($D$3="Day",1,7),$D6&gt;=W$4),IF(MAX(W$4,$C6)&lt;=$C6+ROUND(($D6-$C6+1)*$E6,0)-1,"d","r"),"")))</f>
        <v/>
      </c>
      <c r="X6" s="47" t="str">
        <f aca="false">IF(OR($C6="",$D6=""),"",IF(Tasks!$D6="Milestone",IF(AND($C6&gt;=X$4,$C6&lt;X$4+IF($D$3="Day",1,7)),"◆",""),IF(AND($C6&lt;X$4+IF($D$3="Day",1,7),$D6&gt;=X$4),IF(MAX(X$4,$C6)&lt;=$C6+ROUND(($D6-$C6+1)*$E6,0)-1,"d","r"),"")))</f>
        <v/>
      </c>
      <c r="Y6" s="47" t="str">
        <f aca="false">IF(OR($C6="",$D6=""),"",IF(Tasks!$D6="Milestone",IF(AND($C6&gt;=Y$4,$C6&lt;Y$4+IF($D$3="Day",1,7)),"◆",""),IF(AND($C6&lt;Y$4+IF($D$3="Day",1,7),$D6&gt;=Y$4),IF(MAX(Y$4,$C6)&lt;=$C6+ROUND(($D6-$C6+1)*$E6,0)-1,"d","r"),"")))</f>
        <v/>
      </c>
      <c r="Z6" s="47" t="str">
        <f aca="false">IF(OR($C6="",$D6=""),"",IF(Tasks!$D6="Milestone",IF(AND($C6&gt;=Z$4,$C6&lt;Z$4+IF($D$3="Day",1,7)),"◆",""),IF(AND($C6&lt;Z$4+IF($D$3="Day",1,7),$D6&gt;=Z$4),IF(MAX(Z$4,$C6)&lt;=$C6+ROUND(($D6-$C6+1)*$E6,0)-1,"d","r"),"")))</f>
        <v/>
      </c>
      <c r="AA6" s="47" t="str">
        <f aca="false">IF(OR($C6="",$D6=""),"",IF(Tasks!$D6="Milestone",IF(AND($C6&gt;=AA$4,$C6&lt;AA$4+IF($D$3="Day",1,7)),"◆",""),IF(AND($C6&lt;AA$4+IF($D$3="Day",1,7),$D6&gt;=AA$4),IF(MAX(AA$4,$C6)&lt;=$C6+ROUND(($D6-$C6+1)*$E6,0)-1,"d","r"),"")))</f>
        <v/>
      </c>
      <c r="AB6" s="47" t="str">
        <f aca="false">IF(OR($C6="",$D6=""),"",IF(Tasks!$D6="Milestone",IF(AND($C6&gt;=AB$4,$C6&lt;AB$4+IF($D$3="Day",1,7)),"◆",""),IF(AND($C6&lt;AB$4+IF($D$3="Day",1,7),$D6&gt;=AB$4),IF(MAX(AB$4,$C6)&lt;=$C6+ROUND(($D6-$C6+1)*$E6,0)-1,"d","r"),"")))</f>
        <v/>
      </c>
      <c r="AC6" s="47" t="str">
        <f aca="false">IF(OR($C6="",$D6=""),"",IF(Tasks!$D6="Milestone",IF(AND($C6&gt;=AC$4,$C6&lt;AC$4+IF($D$3="Day",1,7)),"◆",""),IF(AND($C6&lt;AC$4+IF($D$3="Day",1,7),$D6&gt;=AC$4),IF(MAX(AC$4,$C6)&lt;=$C6+ROUND(($D6-$C6+1)*$E6,0)-1,"d","r"),"")))</f>
        <v/>
      </c>
      <c r="AD6" s="47" t="str">
        <f aca="false">IF(OR($C6="",$D6=""),"",IF(Tasks!$D6="Milestone",IF(AND($C6&gt;=AD$4,$C6&lt;AD$4+IF($D$3="Day",1,7)),"◆",""),IF(AND($C6&lt;AD$4+IF($D$3="Day",1,7),$D6&gt;=AD$4),IF(MAX(AD$4,$C6)&lt;=$C6+ROUND(($D6-$C6+1)*$E6,0)-1,"d","r"),"")))</f>
        <v/>
      </c>
      <c r="AE6" s="47" t="str">
        <f aca="false">IF(OR($C6="",$D6=""),"",IF(Tasks!$D6="Milestone",IF(AND($C6&gt;=AE$4,$C6&lt;AE$4+IF($D$3="Day",1,7)),"◆",""),IF(AND($C6&lt;AE$4+IF($D$3="Day",1,7),$D6&gt;=AE$4),IF(MAX(AE$4,$C6)&lt;=$C6+ROUND(($D6-$C6+1)*$E6,0)-1,"d","r"),"")))</f>
        <v/>
      </c>
      <c r="AF6" s="47" t="str">
        <f aca="false">IF(OR($C6="",$D6=""),"",IF(Tasks!$D6="Milestone",IF(AND($C6&gt;=AF$4,$C6&lt;AF$4+IF($D$3="Day",1,7)),"◆",""),IF(AND($C6&lt;AF$4+IF($D$3="Day",1,7),$D6&gt;=AF$4),IF(MAX(AF$4,$C6)&lt;=$C6+ROUND(($D6-$C6+1)*$E6,0)-1,"d","r"),"")))</f>
        <v/>
      </c>
      <c r="AG6" s="47" t="str">
        <f aca="false">IF(OR($C6="",$D6=""),"",IF(Tasks!$D6="Milestone",IF(AND($C6&gt;=AG$4,$C6&lt;AG$4+IF($D$3="Day",1,7)),"◆",""),IF(AND($C6&lt;AG$4+IF($D$3="Day",1,7),$D6&gt;=AG$4),IF(MAX(AG$4,$C6)&lt;=$C6+ROUND(($D6-$C6+1)*$E6,0)-1,"d","r"),"")))</f>
        <v/>
      </c>
      <c r="AH6" s="47" t="str">
        <f aca="false">IF(OR($C6="",$D6=""),"",IF(Tasks!$D6="Milestone",IF(AND($C6&gt;=AH$4,$C6&lt;AH$4+IF($D$3="Day",1,7)),"◆",""),IF(AND($C6&lt;AH$4+IF($D$3="Day",1,7),$D6&gt;=AH$4),IF(MAX(AH$4,$C6)&lt;=$C6+ROUND(($D6-$C6+1)*$E6,0)-1,"d","r"),"")))</f>
        <v/>
      </c>
      <c r="AI6" s="47" t="str">
        <f aca="false">IF(OR($C6="",$D6=""),"",IF(Tasks!$D6="Milestone",IF(AND($C6&gt;=AI$4,$C6&lt;AI$4+IF($D$3="Day",1,7)),"◆",""),IF(AND($C6&lt;AI$4+IF($D$3="Day",1,7),$D6&gt;=AI$4),IF(MAX(AI$4,$C6)&lt;=$C6+ROUND(($D6-$C6+1)*$E6,0)-1,"d","r"),"")))</f>
        <v/>
      </c>
      <c r="AJ6" s="47" t="str">
        <f aca="false">IF(OR($C6="",$D6=""),"",IF(Tasks!$D6="Milestone",IF(AND($C6&gt;=AJ$4,$C6&lt;AJ$4+IF($D$3="Day",1,7)),"◆",""),IF(AND($C6&lt;AJ$4+IF($D$3="Day",1,7),$D6&gt;=AJ$4),IF(MAX(AJ$4,$C6)&lt;=$C6+ROUND(($D6-$C6+1)*$E6,0)-1,"d","r"),"")))</f>
        <v/>
      </c>
      <c r="AK6" s="47" t="str">
        <f aca="false">IF(OR($C6="",$D6=""),"",IF(Tasks!$D6="Milestone",IF(AND($C6&gt;=AK$4,$C6&lt;AK$4+IF($D$3="Day",1,7)),"◆",""),IF(AND($C6&lt;AK$4+IF($D$3="Day",1,7),$D6&gt;=AK$4),IF(MAX(AK$4,$C6)&lt;=$C6+ROUND(($D6-$C6+1)*$E6,0)-1,"d","r"),"")))</f>
        <v/>
      </c>
      <c r="AL6" s="47" t="str">
        <f aca="false">IF(OR($C6="",$D6=""),"",IF(Tasks!$D6="Milestone",IF(AND($C6&gt;=AL$4,$C6&lt;AL$4+IF($D$3="Day",1,7)),"◆",""),IF(AND($C6&lt;AL$4+IF($D$3="Day",1,7),$D6&gt;=AL$4),IF(MAX(AL$4,$C6)&lt;=$C6+ROUND(($D6-$C6+1)*$E6,0)-1,"d","r"),"")))</f>
        <v/>
      </c>
      <c r="AM6" s="47" t="str">
        <f aca="false">IF(OR($C6="",$D6=""),"",IF(Tasks!$D6="Milestone",IF(AND($C6&gt;=AM$4,$C6&lt;AM$4+IF($D$3="Day",1,7)),"◆",""),IF(AND($C6&lt;AM$4+IF($D$3="Day",1,7),$D6&gt;=AM$4),IF(MAX(AM$4,$C6)&lt;=$C6+ROUND(($D6-$C6+1)*$E6,0)-1,"d","r"),"")))</f>
        <v/>
      </c>
      <c r="AN6" s="47" t="str">
        <f aca="false">IF(OR($C6="",$D6=""),"",IF(Tasks!$D6="Milestone",IF(AND($C6&gt;=AN$4,$C6&lt;AN$4+IF($D$3="Day",1,7)),"◆",""),IF(AND($C6&lt;AN$4+IF($D$3="Day",1,7),$D6&gt;=AN$4),IF(MAX(AN$4,$C6)&lt;=$C6+ROUND(($D6-$C6+1)*$E6,0)-1,"d","r"),"")))</f>
        <v/>
      </c>
      <c r="AO6" s="47" t="str">
        <f aca="false">IF(OR($C6="",$D6=""),"",IF(Tasks!$D6="Milestone",IF(AND($C6&gt;=AO$4,$C6&lt;AO$4+IF($D$3="Day",1,7)),"◆",""),IF(AND($C6&lt;AO$4+IF($D$3="Day",1,7),$D6&gt;=AO$4),IF(MAX(AO$4,$C6)&lt;=$C6+ROUND(($D6-$C6+1)*$E6,0)-1,"d","r"),"")))</f>
        <v/>
      </c>
      <c r="AP6" s="47" t="str">
        <f aca="false">IF(OR($C6="",$D6=""),"",IF(Tasks!$D6="Milestone",IF(AND($C6&gt;=AP$4,$C6&lt;AP$4+IF($D$3="Day",1,7)),"◆",""),IF(AND($C6&lt;AP$4+IF($D$3="Day",1,7),$D6&gt;=AP$4),IF(MAX(AP$4,$C6)&lt;=$C6+ROUND(($D6-$C6+1)*$E6,0)-1,"d","r"),"")))</f>
        <v/>
      </c>
      <c r="AQ6" s="47" t="str">
        <f aca="false">IF(OR($C6="",$D6=""),"",IF(Tasks!$D6="Milestone",IF(AND($C6&gt;=AQ$4,$C6&lt;AQ$4+IF($D$3="Day",1,7)),"◆",""),IF(AND($C6&lt;AQ$4+IF($D$3="Day",1,7),$D6&gt;=AQ$4),IF(MAX(AQ$4,$C6)&lt;=$C6+ROUND(($D6-$C6+1)*$E6,0)-1,"d","r"),"")))</f>
        <v/>
      </c>
      <c r="AR6" s="47" t="str">
        <f aca="false">IF(OR($C6="",$D6=""),"",IF(Tasks!$D6="Milestone",IF(AND($C6&gt;=AR$4,$C6&lt;AR$4+IF($D$3="Day",1,7)),"◆",""),IF(AND($C6&lt;AR$4+IF($D$3="Day",1,7),$D6&gt;=AR$4),IF(MAX(AR$4,$C6)&lt;=$C6+ROUND(($D6-$C6+1)*$E6,0)-1,"d","r"),"")))</f>
        <v/>
      </c>
      <c r="AS6" s="47" t="str">
        <f aca="false">IF(OR($C6="",$D6=""),"",IF(Tasks!$D6="Milestone",IF(AND($C6&gt;=AS$4,$C6&lt;AS$4+IF($D$3="Day",1,7)),"◆",""),IF(AND($C6&lt;AS$4+IF($D$3="Day",1,7),$D6&gt;=AS$4),IF(MAX(AS$4,$C6)&lt;=$C6+ROUND(($D6-$C6+1)*$E6,0)-1,"d","r"),"")))</f>
        <v/>
      </c>
      <c r="AT6" s="47" t="str">
        <f aca="false">IF(OR($C6="",$D6=""),"",IF(Tasks!$D6="Milestone",IF(AND($C6&gt;=AT$4,$C6&lt;AT$4+IF($D$3="Day",1,7)),"◆",""),IF(AND($C6&lt;AT$4+IF($D$3="Day",1,7),$D6&gt;=AT$4),IF(MAX(AT$4,$C6)&lt;=$C6+ROUND(($D6-$C6+1)*$E6,0)-1,"d","r"),"")))</f>
        <v/>
      </c>
      <c r="AU6" s="47" t="str">
        <f aca="false">IF(OR($C6="",$D6=""),"",IF(Tasks!$D6="Milestone",IF(AND($C6&gt;=AU$4,$C6&lt;AU$4+IF($D$3="Day",1,7)),"◆",""),IF(AND($C6&lt;AU$4+IF($D$3="Day",1,7),$D6&gt;=AU$4),IF(MAX(AU$4,$C6)&lt;=$C6+ROUND(($D6-$C6+1)*$E6,0)-1,"d","r"),"")))</f>
        <v/>
      </c>
      <c r="AV6" s="47" t="str">
        <f aca="false">IF(OR($C6="",$D6=""),"",IF(Tasks!$D6="Milestone",IF(AND($C6&gt;=AV$4,$C6&lt;AV$4+IF($D$3="Day",1,7)),"◆",""),IF(AND($C6&lt;AV$4+IF($D$3="Day",1,7),$D6&gt;=AV$4),IF(MAX(AV$4,$C6)&lt;=$C6+ROUND(($D6-$C6+1)*$E6,0)-1,"d","r"),"")))</f>
        <v/>
      </c>
      <c r="AW6" s="47" t="str">
        <f aca="false">IF(OR($C6="",$D6=""),"",IF(Tasks!$D6="Milestone",IF(AND($C6&gt;=AW$4,$C6&lt;AW$4+IF($D$3="Day",1,7)),"◆",""),IF(AND($C6&lt;AW$4+IF($D$3="Day",1,7),$D6&gt;=AW$4),IF(MAX(AW$4,$C6)&lt;=$C6+ROUND(($D6-$C6+1)*$E6,0)-1,"d","r"),"")))</f>
        <v/>
      </c>
      <c r="AX6" s="47" t="str">
        <f aca="false">IF(OR($C6="",$D6=""),"",IF(Tasks!$D6="Milestone",IF(AND($C6&gt;=AX$4,$C6&lt;AX$4+IF($D$3="Day",1,7)),"◆",""),IF(AND($C6&lt;AX$4+IF($D$3="Day",1,7),$D6&gt;=AX$4),IF(MAX(AX$4,$C6)&lt;=$C6+ROUND(($D6-$C6+1)*$E6,0)-1,"d","r"),"")))</f>
        <v/>
      </c>
      <c r="AY6" s="47" t="str">
        <f aca="false">IF(OR($C6="",$D6=""),"",IF(Tasks!$D6="Milestone",IF(AND($C6&gt;=AY$4,$C6&lt;AY$4+IF($D$3="Day",1,7)),"◆",""),IF(AND($C6&lt;AY$4+IF($D$3="Day",1,7),$D6&gt;=AY$4),IF(MAX(AY$4,$C6)&lt;=$C6+ROUND(($D6-$C6+1)*$E6,0)-1,"d","r"),"")))</f>
        <v/>
      </c>
      <c r="AZ6" s="47" t="str">
        <f aca="false">IF(OR($C6="",$D6=""),"",IF(Tasks!$D6="Milestone",IF(AND($C6&gt;=AZ$4,$C6&lt;AZ$4+IF($D$3="Day",1,7)),"◆",""),IF(AND($C6&lt;AZ$4+IF($D$3="Day",1,7),$D6&gt;=AZ$4),IF(MAX(AZ$4,$C6)&lt;=$C6+ROUND(($D6-$C6+1)*$E6,0)-1,"d","r"),"")))</f>
        <v/>
      </c>
      <c r="BA6" s="47" t="str">
        <f aca="false">IF(OR($C6="",$D6=""),"",IF(Tasks!$D6="Milestone",IF(AND($C6&gt;=BA$4,$C6&lt;BA$4+IF($D$3="Day",1,7)),"◆",""),IF(AND($C6&lt;BA$4+IF($D$3="Day",1,7),$D6&gt;=BA$4),IF(MAX(BA$4,$C6)&lt;=$C6+ROUND(($D6-$C6+1)*$E6,0)-1,"d","r"),"")))</f>
        <v/>
      </c>
      <c r="BB6" s="47" t="str">
        <f aca="false">IF(OR($C6="",$D6=""),"",IF(Tasks!$D6="Milestone",IF(AND($C6&gt;=BB$4,$C6&lt;BB$4+IF($D$3="Day",1,7)),"◆",""),IF(AND($C6&lt;BB$4+IF($D$3="Day",1,7),$D6&gt;=BB$4),IF(MAX(BB$4,$C6)&lt;=$C6+ROUND(($D6-$C6+1)*$E6,0)-1,"d","r"),"")))</f>
        <v/>
      </c>
      <c r="BC6" s="47" t="str">
        <f aca="false">IF(OR($C6="",$D6=""),"",IF(Tasks!$D6="Milestone",IF(AND($C6&gt;=BC$4,$C6&lt;BC$4+IF($D$3="Day",1,7)),"◆",""),IF(AND($C6&lt;BC$4+IF($D$3="Day",1,7),$D6&gt;=BC$4),IF(MAX(BC$4,$C6)&lt;=$C6+ROUND(($D6-$C6+1)*$E6,0)-1,"d","r"),"")))</f>
        <v/>
      </c>
      <c r="BD6" s="47" t="str">
        <f aca="false">IF(OR($C6="",$D6=""),"",IF(Tasks!$D6="Milestone",IF(AND($C6&gt;=BD$4,$C6&lt;BD$4+IF($D$3="Day",1,7)),"◆",""),IF(AND($C6&lt;BD$4+IF($D$3="Day",1,7),$D6&gt;=BD$4),IF(MAX(BD$4,$C6)&lt;=$C6+ROUND(($D6-$C6+1)*$E6,0)-1,"d","r"),"")))</f>
        <v/>
      </c>
      <c r="BE6" s="47" t="str">
        <f aca="false">IF(OR($C6="",$D6=""),"",IF(Tasks!$D6="Milestone",IF(AND($C6&gt;=BE$4,$C6&lt;BE$4+IF($D$3="Day",1,7)),"◆",""),IF(AND($C6&lt;BE$4+IF($D$3="Day",1,7),$D6&gt;=BE$4),IF(MAX(BE$4,$C6)&lt;=$C6+ROUND(($D6-$C6+1)*$E6,0)-1,"d","r"),"")))</f>
        <v/>
      </c>
    </row>
    <row r="7" customFormat="false" ht="18" hidden="false" customHeight="true" outlineLevel="0" collapsed="false">
      <c r="A7" s="43" t="str">
        <f aca="false">IF(Tasks!$B7="","",IF(Tasks!$D7="Milestone","◆ ","")&amp;Tasks!B7)</f>
        <v>Sitemap and content plan</v>
      </c>
      <c r="B7" s="44" t="str">
        <f aca="false">IF(Tasks!$B7="","",IF(Tasks!C7="","",Tasks!C7))</f>
        <v>Jordan</v>
      </c>
      <c r="C7" s="45" t="n">
        <f aca="false">IF(OR(Tasks!$B7="",Tasks!E7=""),"",Tasks!E7)</f>
        <v>46307</v>
      </c>
      <c r="D7" s="45" t="n">
        <f aca="false">IF(Tasks!$B7="","",Tasks!G7)</f>
        <v>46311</v>
      </c>
      <c r="E7" s="46" t="n">
        <f aca="false">IF(Tasks!$B7="","",N(Tasks!H7))</f>
        <v>1</v>
      </c>
      <c r="F7" s="47" t="str">
        <f aca="false">IF(OR($C7="",$D7=""),"",IF(Tasks!$D7="Milestone",IF(AND($C7&gt;=F$4,$C7&lt;F$4+IF($D$3="Day",1,7)),"◆",""),IF(AND($C7&lt;F$4+IF($D$3="Day",1,7),$D7&gt;=F$4),IF(MAX(F$4,$C7)&lt;=$C7+ROUND(($D7-$C7+1)*$E7,0)-1,"d","r"),"")))</f>
        <v/>
      </c>
      <c r="G7" s="47" t="str">
        <f aca="false">IF(OR($C7="",$D7=""),"",IF(Tasks!$D7="Milestone",IF(AND($C7&gt;=G$4,$C7&lt;G$4+IF($D$3="Day",1,7)),"◆",""),IF(AND($C7&lt;G$4+IF($D$3="Day",1,7),$D7&gt;=G$4),IF(MAX(G$4,$C7)&lt;=$C7+ROUND(($D7-$C7+1)*$E7,0)-1,"d","r"),"")))</f>
        <v>d</v>
      </c>
      <c r="H7" s="47" t="str">
        <f aca="false">IF(OR($C7="",$D7=""),"",IF(Tasks!$D7="Milestone",IF(AND($C7&gt;=H$4,$C7&lt;H$4+IF($D$3="Day",1,7)),"◆",""),IF(AND($C7&lt;H$4+IF($D$3="Day",1,7),$D7&gt;=H$4),IF(MAX(H$4,$C7)&lt;=$C7+ROUND(($D7-$C7+1)*$E7,0)-1,"d","r"),"")))</f>
        <v/>
      </c>
      <c r="I7" s="47" t="str">
        <f aca="false">IF(OR($C7="",$D7=""),"",IF(Tasks!$D7="Milestone",IF(AND($C7&gt;=I$4,$C7&lt;I$4+IF($D$3="Day",1,7)),"◆",""),IF(AND($C7&lt;I$4+IF($D$3="Day",1,7),$D7&gt;=I$4),IF(MAX(I$4,$C7)&lt;=$C7+ROUND(($D7-$C7+1)*$E7,0)-1,"d","r"),"")))</f>
        <v/>
      </c>
      <c r="J7" s="47" t="str">
        <f aca="false">IF(OR($C7="",$D7=""),"",IF(Tasks!$D7="Milestone",IF(AND($C7&gt;=J$4,$C7&lt;J$4+IF($D$3="Day",1,7)),"◆",""),IF(AND($C7&lt;J$4+IF($D$3="Day",1,7),$D7&gt;=J$4),IF(MAX(J$4,$C7)&lt;=$C7+ROUND(($D7-$C7+1)*$E7,0)-1,"d","r"),"")))</f>
        <v/>
      </c>
      <c r="K7" s="47" t="str">
        <f aca="false">IF(OR($C7="",$D7=""),"",IF(Tasks!$D7="Milestone",IF(AND($C7&gt;=K$4,$C7&lt;K$4+IF($D$3="Day",1,7)),"◆",""),IF(AND($C7&lt;K$4+IF($D$3="Day",1,7),$D7&gt;=K$4),IF(MAX(K$4,$C7)&lt;=$C7+ROUND(($D7-$C7+1)*$E7,0)-1,"d","r"),"")))</f>
        <v/>
      </c>
      <c r="L7" s="47" t="str">
        <f aca="false">IF(OR($C7="",$D7=""),"",IF(Tasks!$D7="Milestone",IF(AND($C7&gt;=L$4,$C7&lt;L$4+IF($D$3="Day",1,7)),"◆",""),IF(AND($C7&lt;L$4+IF($D$3="Day",1,7),$D7&gt;=L$4),IF(MAX(L$4,$C7)&lt;=$C7+ROUND(($D7-$C7+1)*$E7,0)-1,"d","r"),"")))</f>
        <v/>
      </c>
      <c r="M7" s="47" t="str">
        <f aca="false">IF(OR($C7="",$D7=""),"",IF(Tasks!$D7="Milestone",IF(AND($C7&gt;=M$4,$C7&lt;M$4+IF($D$3="Day",1,7)),"◆",""),IF(AND($C7&lt;M$4+IF($D$3="Day",1,7),$D7&gt;=M$4),IF(MAX(M$4,$C7)&lt;=$C7+ROUND(($D7-$C7+1)*$E7,0)-1,"d","r"),"")))</f>
        <v/>
      </c>
      <c r="N7" s="47" t="str">
        <f aca="false">IF(OR($C7="",$D7=""),"",IF(Tasks!$D7="Milestone",IF(AND($C7&gt;=N$4,$C7&lt;N$4+IF($D$3="Day",1,7)),"◆",""),IF(AND($C7&lt;N$4+IF($D$3="Day",1,7),$D7&gt;=N$4),IF(MAX(N$4,$C7)&lt;=$C7+ROUND(($D7-$C7+1)*$E7,0)-1,"d","r"),"")))</f>
        <v/>
      </c>
      <c r="O7" s="47" t="str">
        <f aca="false">IF(OR($C7="",$D7=""),"",IF(Tasks!$D7="Milestone",IF(AND($C7&gt;=O$4,$C7&lt;O$4+IF($D$3="Day",1,7)),"◆",""),IF(AND($C7&lt;O$4+IF($D$3="Day",1,7),$D7&gt;=O$4),IF(MAX(O$4,$C7)&lt;=$C7+ROUND(($D7-$C7+1)*$E7,0)-1,"d","r"),"")))</f>
        <v/>
      </c>
      <c r="P7" s="47" t="str">
        <f aca="false">IF(OR($C7="",$D7=""),"",IF(Tasks!$D7="Milestone",IF(AND($C7&gt;=P$4,$C7&lt;P$4+IF($D$3="Day",1,7)),"◆",""),IF(AND($C7&lt;P$4+IF($D$3="Day",1,7),$D7&gt;=P$4),IF(MAX(P$4,$C7)&lt;=$C7+ROUND(($D7-$C7+1)*$E7,0)-1,"d","r"),"")))</f>
        <v/>
      </c>
      <c r="Q7" s="47" t="str">
        <f aca="false">IF(OR($C7="",$D7=""),"",IF(Tasks!$D7="Milestone",IF(AND($C7&gt;=Q$4,$C7&lt;Q$4+IF($D$3="Day",1,7)),"◆",""),IF(AND($C7&lt;Q$4+IF($D$3="Day",1,7),$D7&gt;=Q$4),IF(MAX(Q$4,$C7)&lt;=$C7+ROUND(($D7-$C7+1)*$E7,0)-1,"d","r"),"")))</f>
        <v/>
      </c>
      <c r="R7" s="47" t="str">
        <f aca="false">IF(OR($C7="",$D7=""),"",IF(Tasks!$D7="Milestone",IF(AND($C7&gt;=R$4,$C7&lt;R$4+IF($D$3="Day",1,7)),"◆",""),IF(AND($C7&lt;R$4+IF($D$3="Day",1,7),$D7&gt;=R$4),IF(MAX(R$4,$C7)&lt;=$C7+ROUND(($D7-$C7+1)*$E7,0)-1,"d","r"),"")))</f>
        <v/>
      </c>
      <c r="S7" s="47" t="str">
        <f aca="false">IF(OR($C7="",$D7=""),"",IF(Tasks!$D7="Milestone",IF(AND($C7&gt;=S$4,$C7&lt;S$4+IF($D$3="Day",1,7)),"◆",""),IF(AND($C7&lt;S$4+IF($D$3="Day",1,7),$D7&gt;=S$4),IF(MAX(S$4,$C7)&lt;=$C7+ROUND(($D7-$C7+1)*$E7,0)-1,"d","r"),"")))</f>
        <v/>
      </c>
      <c r="T7" s="47" t="str">
        <f aca="false">IF(OR($C7="",$D7=""),"",IF(Tasks!$D7="Milestone",IF(AND($C7&gt;=T$4,$C7&lt;T$4+IF($D$3="Day",1,7)),"◆",""),IF(AND($C7&lt;T$4+IF($D$3="Day",1,7),$D7&gt;=T$4),IF(MAX(T$4,$C7)&lt;=$C7+ROUND(($D7-$C7+1)*$E7,0)-1,"d","r"),"")))</f>
        <v/>
      </c>
      <c r="U7" s="47" t="str">
        <f aca="false">IF(OR($C7="",$D7=""),"",IF(Tasks!$D7="Milestone",IF(AND($C7&gt;=U$4,$C7&lt;U$4+IF($D$3="Day",1,7)),"◆",""),IF(AND($C7&lt;U$4+IF($D$3="Day",1,7),$D7&gt;=U$4),IF(MAX(U$4,$C7)&lt;=$C7+ROUND(($D7-$C7+1)*$E7,0)-1,"d","r"),"")))</f>
        <v/>
      </c>
      <c r="V7" s="47" t="str">
        <f aca="false">IF(OR($C7="",$D7=""),"",IF(Tasks!$D7="Milestone",IF(AND($C7&gt;=V$4,$C7&lt;V$4+IF($D$3="Day",1,7)),"◆",""),IF(AND($C7&lt;V$4+IF($D$3="Day",1,7),$D7&gt;=V$4),IF(MAX(V$4,$C7)&lt;=$C7+ROUND(($D7-$C7+1)*$E7,0)-1,"d","r"),"")))</f>
        <v/>
      </c>
      <c r="W7" s="47" t="str">
        <f aca="false">IF(OR($C7="",$D7=""),"",IF(Tasks!$D7="Milestone",IF(AND($C7&gt;=W$4,$C7&lt;W$4+IF($D$3="Day",1,7)),"◆",""),IF(AND($C7&lt;W$4+IF($D$3="Day",1,7),$D7&gt;=W$4),IF(MAX(W$4,$C7)&lt;=$C7+ROUND(($D7-$C7+1)*$E7,0)-1,"d","r"),"")))</f>
        <v/>
      </c>
      <c r="X7" s="47" t="str">
        <f aca="false">IF(OR($C7="",$D7=""),"",IF(Tasks!$D7="Milestone",IF(AND($C7&gt;=X$4,$C7&lt;X$4+IF($D$3="Day",1,7)),"◆",""),IF(AND($C7&lt;X$4+IF($D$3="Day",1,7),$D7&gt;=X$4),IF(MAX(X$4,$C7)&lt;=$C7+ROUND(($D7-$C7+1)*$E7,0)-1,"d","r"),"")))</f>
        <v/>
      </c>
      <c r="Y7" s="47" t="str">
        <f aca="false">IF(OR($C7="",$D7=""),"",IF(Tasks!$D7="Milestone",IF(AND($C7&gt;=Y$4,$C7&lt;Y$4+IF($D$3="Day",1,7)),"◆",""),IF(AND($C7&lt;Y$4+IF($D$3="Day",1,7),$D7&gt;=Y$4),IF(MAX(Y$4,$C7)&lt;=$C7+ROUND(($D7-$C7+1)*$E7,0)-1,"d","r"),"")))</f>
        <v/>
      </c>
      <c r="Z7" s="47" t="str">
        <f aca="false">IF(OR($C7="",$D7=""),"",IF(Tasks!$D7="Milestone",IF(AND($C7&gt;=Z$4,$C7&lt;Z$4+IF($D$3="Day",1,7)),"◆",""),IF(AND($C7&lt;Z$4+IF($D$3="Day",1,7),$D7&gt;=Z$4),IF(MAX(Z$4,$C7)&lt;=$C7+ROUND(($D7-$C7+1)*$E7,0)-1,"d","r"),"")))</f>
        <v/>
      </c>
      <c r="AA7" s="47" t="str">
        <f aca="false">IF(OR($C7="",$D7=""),"",IF(Tasks!$D7="Milestone",IF(AND($C7&gt;=AA$4,$C7&lt;AA$4+IF($D$3="Day",1,7)),"◆",""),IF(AND($C7&lt;AA$4+IF($D$3="Day",1,7),$D7&gt;=AA$4),IF(MAX(AA$4,$C7)&lt;=$C7+ROUND(($D7-$C7+1)*$E7,0)-1,"d","r"),"")))</f>
        <v/>
      </c>
      <c r="AB7" s="47" t="str">
        <f aca="false">IF(OR($C7="",$D7=""),"",IF(Tasks!$D7="Milestone",IF(AND($C7&gt;=AB$4,$C7&lt;AB$4+IF($D$3="Day",1,7)),"◆",""),IF(AND($C7&lt;AB$4+IF($D$3="Day",1,7),$D7&gt;=AB$4),IF(MAX(AB$4,$C7)&lt;=$C7+ROUND(($D7-$C7+1)*$E7,0)-1,"d","r"),"")))</f>
        <v/>
      </c>
      <c r="AC7" s="47" t="str">
        <f aca="false">IF(OR($C7="",$D7=""),"",IF(Tasks!$D7="Milestone",IF(AND($C7&gt;=AC$4,$C7&lt;AC$4+IF($D$3="Day",1,7)),"◆",""),IF(AND($C7&lt;AC$4+IF($D$3="Day",1,7),$D7&gt;=AC$4),IF(MAX(AC$4,$C7)&lt;=$C7+ROUND(($D7-$C7+1)*$E7,0)-1,"d","r"),"")))</f>
        <v/>
      </c>
      <c r="AD7" s="47" t="str">
        <f aca="false">IF(OR($C7="",$D7=""),"",IF(Tasks!$D7="Milestone",IF(AND($C7&gt;=AD$4,$C7&lt;AD$4+IF($D$3="Day",1,7)),"◆",""),IF(AND($C7&lt;AD$4+IF($D$3="Day",1,7),$D7&gt;=AD$4),IF(MAX(AD$4,$C7)&lt;=$C7+ROUND(($D7-$C7+1)*$E7,0)-1,"d","r"),"")))</f>
        <v/>
      </c>
      <c r="AE7" s="47" t="str">
        <f aca="false">IF(OR($C7="",$D7=""),"",IF(Tasks!$D7="Milestone",IF(AND($C7&gt;=AE$4,$C7&lt;AE$4+IF($D$3="Day",1,7)),"◆",""),IF(AND($C7&lt;AE$4+IF($D$3="Day",1,7),$D7&gt;=AE$4),IF(MAX(AE$4,$C7)&lt;=$C7+ROUND(($D7-$C7+1)*$E7,0)-1,"d","r"),"")))</f>
        <v/>
      </c>
      <c r="AF7" s="47" t="str">
        <f aca="false">IF(OR($C7="",$D7=""),"",IF(Tasks!$D7="Milestone",IF(AND($C7&gt;=AF$4,$C7&lt;AF$4+IF($D$3="Day",1,7)),"◆",""),IF(AND($C7&lt;AF$4+IF($D$3="Day",1,7),$D7&gt;=AF$4),IF(MAX(AF$4,$C7)&lt;=$C7+ROUND(($D7-$C7+1)*$E7,0)-1,"d","r"),"")))</f>
        <v/>
      </c>
      <c r="AG7" s="47" t="str">
        <f aca="false">IF(OR($C7="",$D7=""),"",IF(Tasks!$D7="Milestone",IF(AND($C7&gt;=AG$4,$C7&lt;AG$4+IF($D$3="Day",1,7)),"◆",""),IF(AND($C7&lt;AG$4+IF($D$3="Day",1,7),$D7&gt;=AG$4),IF(MAX(AG$4,$C7)&lt;=$C7+ROUND(($D7-$C7+1)*$E7,0)-1,"d","r"),"")))</f>
        <v/>
      </c>
      <c r="AH7" s="47" t="str">
        <f aca="false">IF(OR($C7="",$D7=""),"",IF(Tasks!$D7="Milestone",IF(AND($C7&gt;=AH$4,$C7&lt;AH$4+IF($D$3="Day",1,7)),"◆",""),IF(AND($C7&lt;AH$4+IF($D$3="Day",1,7),$D7&gt;=AH$4),IF(MAX(AH$4,$C7)&lt;=$C7+ROUND(($D7-$C7+1)*$E7,0)-1,"d","r"),"")))</f>
        <v/>
      </c>
      <c r="AI7" s="47" t="str">
        <f aca="false">IF(OR($C7="",$D7=""),"",IF(Tasks!$D7="Milestone",IF(AND($C7&gt;=AI$4,$C7&lt;AI$4+IF($D$3="Day",1,7)),"◆",""),IF(AND($C7&lt;AI$4+IF($D$3="Day",1,7),$D7&gt;=AI$4),IF(MAX(AI$4,$C7)&lt;=$C7+ROUND(($D7-$C7+1)*$E7,0)-1,"d","r"),"")))</f>
        <v/>
      </c>
      <c r="AJ7" s="47" t="str">
        <f aca="false">IF(OR($C7="",$D7=""),"",IF(Tasks!$D7="Milestone",IF(AND($C7&gt;=AJ$4,$C7&lt;AJ$4+IF($D$3="Day",1,7)),"◆",""),IF(AND($C7&lt;AJ$4+IF($D$3="Day",1,7),$D7&gt;=AJ$4),IF(MAX(AJ$4,$C7)&lt;=$C7+ROUND(($D7-$C7+1)*$E7,0)-1,"d","r"),"")))</f>
        <v/>
      </c>
      <c r="AK7" s="47" t="str">
        <f aca="false">IF(OR($C7="",$D7=""),"",IF(Tasks!$D7="Milestone",IF(AND($C7&gt;=AK$4,$C7&lt;AK$4+IF($D$3="Day",1,7)),"◆",""),IF(AND($C7&lt;AK$4+IF($D$3="Day",1,7),$D7&gt;=AK$4),IF(MAX(AK$4,$C7)&lt;=$C7+ROUND(($D7-$C7+1)*$E7,0)-1,"d","r"),"")))</f>
        <v/>
      </c>
      <c r="AL7" s="47" t="str">
        <f aca="false">IF(OR($C7="",$D7=""),"",IF(Tasks!$D7="Milestone",IF(AND($C7&gt;=AL$4,$C7&lt;AL$4+IF($D$3="Day",1,7)),"◆",""),IF(AND($C7&lt;AL$4+IF($D$3="Day",1,7),$D7&gt;=AL$4),IF(MAX(AL$4,$C7)&lt;=$C7+ROUND(($D7-$C7+1)*$E7,0)-1,"d","r"),"")))</f>
        <v/>
      </c>
      <c r="AM7" s="47" t="str">
        <f aca="false">IF(OR($C7="",$D7=""),"",IF(Tasks!$D7="Milestone",IF(AND($C7&gt;=AM$4,$C7&lt;AM$4+IF($D$3="Day",1,7)),"◆",""),IF(AND($C7&lt;AM$4+IF($D$3="Day",1,7),$D7&gt;=AM$4),IF(MAX(AM$4,$C7)&lt;=$C7+ROUND(($D7-$C7+1)*$E7,0)-1,"d","r"),"")))</f>
        <v/>
      </c>
      <c r="AN7" s="47" t="str">
        <f aca="false">IF(OR($C7="",$D7=""),"",IF(Tasks!$D7="Milestone",IF(AND($C7&gt;=AN$4,$C7&lt;AN$4+IF($D$3="Day",1,7)),"◆",""),IF(AND($C7&lt;AN$4+IF($D$3="Day",1,7),$D7&gt;=AN$4),IF(MAX(AN$4,$C7)&lt;=$C7+ROUND(($D7-$C7+1)*$E7,0)-1,"d","r"),"")))</f>
        <v/>
      </c>
      <c r="AO7" s="47" t="str">
        <f aca="false">IF(OR($C7="",$D7=""),"",IF(Tasks!$D7="Milestone",IF(AND($C7&gt;=AO$4,$C7&lt;AO$4+IF($D$3="Day",1,7)),"◆",""),IF(AND($C7&lt;AO$4+IF($D$3="Day",1,7),$D7&gt;=AO$4),IF(MAX(AO$4,$C7)&lt;=$C7+ROUND(($D7-$C7+1)*$E7,0)-1,"d","r"),"")))</f>
        <v/>
      </c>
      <c r="AP7" s="47" t="str">
        <f aca="false">IF(OR($C7="",$D7=""),"",IF(Tasks!$D7="Milestone",IF(AND($C7&gt;=AP$4,$C7&lt;AP$4+IF($D$3="Day",1,7)),"◆",""),IF(AND($C7&lt;AP$4+IF($D$3="Day",1,7),$D7&gt;=AP$4),IF(MAX(AP$4,$C7)&lt;=$C7+ROUND(($D7-$C7+1)*$E7,0)-1,"d","r"),"")))</f>
        <v/>
      </c>
      <c r="AQ7" s="47" t="str">
        <f aca="false">IF(OR($C7="",$D7=""),"",IF(Tasks!$D7="Milestone",IF(AND($C7&gt;=AQ$4,$C7&lt;AQ$4+IF($D$3="Day",1,7)),"◆",""),IF(AND($C7&lt;AQ$4+IF($D$3="Day",1,7),$D7&gt;=AQ$4),IF(MAX(AQ$4,$C7)&lt;=$C7+ROUND(($D7-$C7+1)*$E7,0)-1,"d","r"),"")))</f>
        <v/>
      </c>
      <c r="AR7" s="47" t="str">
        <f aca="false">IF(OR($C7="",$D7=""),"",IF(Tasks!$D7="Milestone",IF(AND($C7&gt;=AR$4,$C7&lt;AR$4+IF($D$3="Day",1,7)),"◆",""),IF(AND($C7&lt;AR$4+IF($D$3="Day",1,7),$D7&gt;=AR$4),IF(MAX(AR$4,$C7)&lt;=$C7+ROUND(($D7-$C7+1)*$E7,0)-1,"d","r"),"")))</f>
        <v/>
      </c>
      <c r="AS7" s="47" t="str">
        <f aca="false">IF(OR($C7="",$D7=""),"",IF(Tasks!$D7="Milestone",IF(AND($C7&gt;=AS$4,$C7&lt;AS$4+IF($D$3="Day",1,7)),"◆",""),IF(AND($C7&lt;AS$4+IF($D$3="Day",1,7),$D7&gt;=AS$4),IF(MAX(AS$4,$C7)&lt;=$C7+ROUND(($D7-$C7+1)*$E7,0)-1,"d","r"),"")))</f>
        <v/>
      </c>
      <c r="AT7" s="47" t="str">
        <f aca="false">IF(OR($C7="",$D7=""),"",IF(Tasks!$D7="Milestone",IF(AND($C7&gt;=AT$4,$C7&lt;AT$4+IF($D$3="Day",1,7)),"◆",""),IF(AND($C7&lt;AT$4+IF($D$3="Day",1,7),$D7&gt;=AT$4),IF(MAX(AT$4,$C7)&lt;=$C7+ROUND(($D7-$C7+1)*$E7,0)-1,"d","r"),"")))</f>
        <v/>
      </c>
      <c r="AU7" s="47" t="str">
        <f aca="false">IF(OR($C7="",$D7=""),"",IF(Tasks!$D7="Milestone",IF(AND($C7&gt;=AU$4,$C7&lt;AU$4+IF($D$3="Day",1,7)),"◆",""),IF(AND($C7&lt;AU$4+IF($D$3="Day",1,7),$D7&gt;=AU$4),IF(MAX(AU$4,$C7)&lt;=$C7+ROUND(($D7-$C7+1)*$E7,0)-1,"d","r"),"")))</f>
        <v/>
      </c>
      <c r="AV7" s="47" t="str">
        <f aca="false">IF(OR($C7="",$D7=""),"",IF(Tasks!$D7="Milestone",IF(AND($C7&gt;=AV$4,$C7&lt;AV$4+IF($D$3="Day",1,7)),"◆",""),IF(AND($C7&lt;AV$4+IF($D$3="Day",1,7),$D7&gt;=AV$4),IF(MAX(AV$4,$C7)&lt;=$C7+ROUND(($D7-$C7+1)*$E7,0)-1,"d","r"),"")))</f>
        <v/>
      </c>
      <c r="AW7" s="47" t="str">
        <f aca="false">IF(OR($C7="",$D7=""),"",IF(Tasks!$D7="Milestone",IF(AND($C7&gt;=AW$4,$C7&lt;AW$4+IF($D$3="Day",1,7)),"◆",""),IF(AND($C7&lt;AW$4+IF($D$3="Day",1,7),$D7&gt;=AW$4),IF(MAX(AW$4,$C7)&lt;=$C7+ROUND(($D7-$C7+1)*$E7,0)-1,"d","r"),"")))</f>
        <v/>
      </c>
      <c r="AX7" s="47" t="str">
        <f aca="false">IF(OR($C7="",$D7=""),"",IF(Tasks!$D7="Milestone",IF(AND($C7&gt;=AX$4,$C7&lt;AX$4+IF($D$3="Day",1,7)),"◆",""),IF(AND($C7&lt;AX$4+IF($D$3="Day",1,7),$D7&gt;=AX$4),IF(MAX(AX$4,$C7)&lt;=$C7+ROUND(($D7-$C7+1)*$E7,0)-1,"d","r"),"")))</f>
        <v/>
      </c>
      <c r="AY7" s="47" t="str">
        <f aca="false">IF(OR($C7="",$D7=""),"",IF(Tasks!$D7="Milestone",IF(AND($C7&gt;=AY$4,$C7&lt;AY$4+IF($D$3="Day",1,7)),"◆",""),IF(AND($C7&lt;AY$4+IF($D$3="Day",1,7),$D7&gt;=AY$4),IF(MAX(AY$4,$C7)&lt;=$C7+ROUND(($D7-$C7+1)*$E7,0)-1,"d","r"),"")))</f>
        <v/>
      </c>
      <c r="AZ7" s="47" t="str">
        <f aca="false">IF(OR($C7="",$D7=""),"",IF(Tasks!$D7="Milestone",IF(AND($C7&gt;=AZ$4,$C7&lt;AZ$4+IF($D$3="Day",1,7)),"◆",""),IF(AND($C7&lt;AZ$4+IF($D$3="Day",1,7),$D7&gt;=AZ$4),IF(MAX(AZ$4,$C7)&lt;=$C7+ROUND(($D7-$C7+1)*$E7,0)-1,"d","r"),"")))</f>
        <v/>
      </c>
      <c r="BA7" s="47" t="str">
        <f aca="false">IF(OR($C7="",$D7=""),"",IF(Tasks!$D7="Milestone",IF(AND($C7&gt;=BA$4,$C7&lt;BA$4+IF($D$3="Day",1,7)),"◆",""),IF(AND($C7&lt;BA$4+IF($D$3="Day",1,7),$D7&gt;=BA$4),IF(MAX(BA$4,$C7)&lt;=$C7+ROUND(($D7-$C7+1)*$E7,0)-1,"d","r"),"")))</f>
        <v/>
      </c>
      <c r="BB7" s="47" t="str">
        <f aca="false">IF(OR($C7="",$D7=""),"",IF(Tasks!$D7="Milestone",IF(AND($C7&gt;=BB$4,$C7&lt;BB$4+IF($D$3="Day",1,7)),"◆",""),IF(AND($C7&lt;BB$4+IF($D$3="Day",1,7),$D7&gt;=BB$4),IF(MAX(BB$4,$C7)&lt;=$C7+ROUND(($D7-$C7+1)*$E7,0)-1,"d","r"),"")))</f>
        <v/>
      </c>
      <c r="BC7" s="47" t="str">
        <f aca="false">IF(OR($C7="",$D7=""),"",IF(Tasks!$D7="Milestone",IF(AND($C7&gt;=BC$4,$C7&lt;BC$4+IF($D$3="Day",1,7)),"◆",""),IF(AND($C7&lt;BC$4+IF($D$3="Day",1,7),$D7&gt;=BC$4),IF(MAX(BC$4,$C7)&lt;=$C7+ROUND(($D7-$C7+1)*$E7,0)-1,"d","r"),"")))</f>
        <v/>
      </c>
      <c r="BD7" s="47" t="str">
        <f aca="false">IF(OR($C7="",$D7=""),"",IF(Tasks!$D7="Milestone",IF(AND($C7&gt;=BD$4,$C7&lt;BD$4+IF($D$3="Day",1,7)),"◆",""),IF(AND($C7&lt;BD$4+IF($D$3="Day",1,7),$D7&gt;=BD$4),IF(MAX(BD$4,$C7)&lt;=$C7+ROUND(($D7-$C7+1)*$E7,0)-1,"d","r"),"")))</f>
        <v/>
      </c>
      <c r="BE7" s="47" t="str">
        <f aca="false">IF(OR($C7="",$D7=""),"",IF(Tasks!$D7="Milestone",IF(AND($C7&gt;=BE$4,$C7&lt;BE$4+IF($D$3="Day",1,7)),"◆",""),IF(AND($C7&lt;BE$4+IF($D$3="Day",1,7),$D7&gt;=BE$4),IF(MAX(BE$4,$C7)&lt;=$C7+ROUND(($D7-$C7+1)*$E7,0)-1,"d","r"),"")))</f>
        <v/>
      </c>
    </row>
    <row r="8" customFormat="false" ht="18" hidden="false" customHeight="true" outlineLevel="0" collapsed="false">
      <c r="A8" s="43" t="str">
        <f aca="false">IF(Tasks!$B8="","",IF(Tasks!$D8="Milestone","◆ ","")&amp;Tasks!B8)</f>
        <v>Wireframes</v>
      </c>
      <c r="B8" s="44" t="str">
        <f aca="false">IF(Tasks!$B8="","",IF(Tasks!C8="","",Tasks!C8))</f>
        <v>Jordan</v>
      </c>
      <c r="C8" s="45" t="n">
        <f aca="false">IF(OR(Tasks!$B8="",Tasks!E8=""),"",Tasks!E8)</f>
        <v>46311</v>
      </c>
      <c r="D8" s="45" t="n">
        <f aca="false">IF(Tasks!$B8="","",Tasks!G8)</f>
        <v>46320</v>
      </c>
      <c r="E8" s="46" t="n">
        <f aca="false">IF(Tasks!$B8="","",N(Tasks!H8))</f>
        <v>1</v>
      </c>
      <c r="F8" s="47" t="str">
        <f aca="false">IF(OR($C8="",$D8=""),"",IF(Tasks!$D8="Milestone",IF(AND($C8&gt;=F$4,$C8&lt;F$4+IF($D$3="Day",1,7)),"◆",""),IF(AND($C8&lt;F$4+IF($D$3="Day",1,7),$D8&gt;=F$4),IF(MAX(F$4,$C8)&lt;=$C8+ROUND(($D8-$C8+1)*$E8,0)-1,"d","r"),"")))</f>
        <v/>
      </c>
      <c r="G8" s="47" t="str">
        <f aca="false">IF(OR($C8="",$D8=""),"",IF(Tasks!$D8="Milestone",IF(AND($C8&gt;=G$4,$C8&lt;G$4+IF($D$3="Day",1,7)),"◆",""),IF(AND($C8&lt;G$4+IF($D$3="Day",1,7),$D8&gt;=G$4),IF(MAX(G$4,$C8)&lt;=$C8+ROUND(($D8-$C8+1)*$E8,0)-1,"d","r"),"")))</f>
        <v>d</v>
      </c>
      <c r="H8" s="47" t="str">
        <f aca="false">IF(OR($C8="",$D8=""),"",IF(Tasks!$D8="Milestone",IF(AND($C8&gt;=H$4,$C8&lt;H$4+IF($D$3="Day",1,7)),"◆",""),IF(AND($C8&lt;H$4+IF($D$3="Day",1,7),$D8&gt;=H$4),IF(MAX(H$4,$C8)&lt;=$C8+ROUND(($D8-$C8+1)*$E8,0)-1,"d","r"),"")))</f>
        <v>d</v>
      </c>
      <c r="I8" s="47" t="str">
        <f aca="false">IF(OR($C8="",$D8=""),"",IF(Tasks!$D8="Milestone",IF(AND($C8&gt;=I$4,$C8&lt;I$4+IF($D$3="Day",1,7)),"◆",""),IF(AND($C8&lt;I$4+IF($D$3="Day",1,7),$D8&gt;=I$4),IF(MAX(I$4,$C8)&lt;=$C8+ROUND(($D8-$C8+1)*$E8,0)-1,"d","r"),"")))</f>
        <v/>
      </c>
      <c r="J8" s="47" t="str">
        <f aca="false">IF(OR($C8="",$D8=""),"",IF(Tasks!$D8="Milestone",IF(AND($C8&gt;=J$4,$C8&lt;J$4+IF($D$3="Day",1,7)),"◆",""),IF(AND($C8&lt;J$4+IF($D$3="Day",1,7),$D8&gt;=J$4),IF(MAX(J$4,$C8)&lt;=$C8+ROUND(($D8-$C8+1)*$E8,0)-1,"d","r"),"")))</f>
        <v/>
      </c>
      <c r="K8" s="47" t="str">
        <f aca="false">IF(OR($C8="",$D8=""),"",IF(Tasks!$D8="Milestone",IF(AND($C8&gt;=K$4,$C8&lt;K$4+IF($D$3="Day",1,7)),"◆",""),IF(AND($C8&lt;K$4+IF($D$3="Day",1,7),$D8&gt;=K$4),IF(MAX(K$4,$C8)&lt;=$C8+ROUND(($D8-$C8+1)*$E8,0)-1,"d","r"),"")))</f>
        <v/>
      </c>
      <c r="L8" s="47" t="str">
        <f aca="false">IF(OR($C8="",$D8=""),"",IF(Tasks!$D8="Milestone",IF(AND($C8&gt;=L$4,$C8&lt;L$4+IF($D$3="Day",1,7)),"◆",""),IF(AND($C8&lt;L$4+IF($D$3="Day",1,7),$D8&gt;=L$4),IF(MAX(L$4,$C8)&lt;=$C8+ROUND(($D8-$C8+1)*$E8,0)-1,"d","r"),"")))</f>
        <v/>
      </c>
      <c r="M8" s="47" t="str">
        <f aca="false">IF(OR($C8="",$D8=""),"",IF(Tasks!$D8="Milestone",IF(AND($C8&gt;=M$4,$C8&lt;M$4+IF($D$3="Day",1,7)),"◆",""),IF(AND($C8&lt;M$4+IF($D$3="Day",1,7),$D8&gt;=M$4),IF(MAX(M$4,$C8)&lt;=$C8+ROUND(($D8-$C8+1)*$E8,0)-1,"d","r"),"")))</f>
        <v/>
      </c>
      <c r="N8" s="47" t="str">
        <f aca="false">IF(OR($C8="",$D8=""),"",IF(Tasks!$D8="Milestone",IF(AND($C8&gt;=N$4,$C8&lt;N$4+IF($D$3="Day",1,7)),"◆",""),IF(AND($C8&lt;N$4+IF($D$3="Day",1,7),$D8&gt;=N$4),IF(MAX(N$4,$C8)&lt;=$C8+ROUND(($D8-$C8+1)*$E8,0)-1,"d","r"),"")))</f>
        <v/>
      </c>
      <c r="O8" s="47" t="str">
        <f aca="false">IF(OR($C8="",$D8=""),"",IF(Tasks!$D8="Milestone",IF(AND($C8&gt;=O$4,$C8&lt;O$4+IF($D$3="Day",1,7)),"◆",""),IF(AND($C8&lt;O$4+IF($D$3="Day",1,7),$D8&gt;=O$4),IF(MAX(O$4,$C8)&lt;=$C8+ROUND(($D8-$C8+1)*$E8,0)-1,"d","r"),"")))</f>
        <v/>
      </c>
      <c r="P8" s="47" t="str">
        <f aca="false">IF(OR($C8="",$D8=""),"",IF(Tasks!$D8="Milestone",IF(AND($C8&gt;=P$4,$C8&lt;P$4+IF($D$3="Day",1,7)),"◆",""),IF(AND($C8&lt;P$4+IF($D$3="Day",1,7),$D8&gt;=P$4),IF(MAX(P$4,$C8)&lt;=$C8+ROUND(($D8-$C8+1)*$E8,0)-1,"d","r"),"")))</f>
        <v/>
      </c>
      <c r="Q8" s="47" t="str">
        <f aca="false">IF(OR($C8="",$D8=""),"",IF(Tasks!$D8="Milestone",IF(AND($C8&gt;=Q$4,$C8&lt;Q$4+IF($D$3="Day",1,7)),"◆",""),IF(AND($C8&lt;Q$4+IF($D$3="Day",1,7),$D8&gt;=Q$4),IF(MAX(Q$4,$C8)&lt;=$C8+ROUND(($D8-$C8+1)*$E8,0)-1,"d","r"),"")))</f>
        <v/>
      </c>
      <c r="R8" s="47" t="str">
        <f aca="false">IF(OR($C8="",$D8=""),"",IF(Tasks!$D8="Milestone",IF(AND($C8&gt;=R$4,$C8&lt;R$4+IF($D$3="Day",1,7)),"◆",""),IF(AND($C8&lt;R$4+IF($D$3="Day",1,7),$D8&gt;=R$4),IF(MAX(R$4,$C8)&lt;=$C8+ROUND(($D8-$C8+1)*$E8,0)-1,"d","r"),"")))</f>
        <v/>
      </c>
      <c r="S8" s="47" t="str">
        <f aca="false">IF(OR($C8="",$D8=""),"",IF(Tasks!$D8="Milestone",IF(AND($C8&gt;=S$4,$C8&lt;S$4+IF($D$3="Day",1,7)),"◆",""),IF(AND($C8&lt;S$4+IF($D$3="Day",1,7),$D8&gt;=S$4),IF(MAX(S$4,$C8)&lt;=$C8+ROUND(($D8-$C8+1)*$E8,0)-1,"d","r"),"")))</f>
        <v/>
      </c>
      <c r="T8" s="47" t="str">
        <f aca="false">IF(OR($C8="",$D8=""),"",IF(Tasks!$D8="Milestone",IF(AND($C8&gt;=T$4,$C8&lt;T$4+IF($D$3="Day",1,7)),"◆",""),IF(AND($C8&lt;T$4+IF($D$3="Day",1,7),$D8&gt;=T$4),IF(MAX(T$4,$C8)&lt;=$C8+ROUND(($D8-$C8+1)*$E8,0)-1,"d","r"),"")))</f>
        <v/>
      </c>
      <c r="U8" s="47" t="str">
        <f aca="false">IF(OR($C8="",$D8=""),"",IF(Tasks!$D8="Milestone",IF(AND($C8&gt;=U$4,$C8&lt;U$4+IF($D$3="Day",1,7)),"◆",""),IF(AND($C8&lt;U$4+IF($D$3="Day",1,7),$D8&gt;=U$4),IF(MAX(U$4,$C8)&lt;=$C8+ROUND(($D8-$C8+1)*$E8,0)-1,"d","r"),"")))</f>
        <v/>
      </c>
      <c r="V8" s="47" t="str">
        <f aca="false">IF(OR($C8="",$D8=""),"",IF(Tasks!$D8="Milestone",IF(AND($C8&gt;=V$4,$C8&lt;V$4+IF($D$3="Day",1,7)),"◆",""),IF(AND($C8&lt;V$4+IF($D$3="Day",1,7),$D8&gt;=V$4),IF(MAX(V$4,$C8)&lt;=$C8+ROUND(($D8-$C8+1)*$E8,0)-1,"d","r"),"")))</f>
        <v/>
      </c>
      <c r="W8" s="47" t="str">
        <f aca="false">IF(OR($C8="",$D8=""),"",IF(Tasks!$D8="Milestone",IF(AND($C8&gt;=W$4,$C8&lt;W$4+IF($D$3="Day",1,7)),"◆",""),IF(AND($C8&lt;W$4+IF($D$3="Day",1,7),$D8&gt;=W$4),IF(MAX(W$4,$C8)&lt;=$C8+ROUND(($D8-$C8+1)*$E8,0)-1,"d","r"),"")))</f>
        <v/>
      </c>
      <c r="X8" s="47" t="str">
        <f aca="false">IF(OR($C8="",$D8=""),"",IF(Tasks!$D8="Milestone",IF(AND($C8&gt;=X$4,$C8&lt;X$4+IF($D$3="Day",1,7)),"◆",""),IF(AND($C8&lt;X$4+IF($D$3="Day",1,7),$D8&gt;=X$4),IF(MAX(X$4,$C8)&lt;=$C8+ROUND(($D8-$C8+1)*$E8,0)-1,"d","r"),"")))</f>
        <v/>
      </c>
      <c r="Y8" s="47" t="str">
        <f aca="false">IF(OR($C8="",$D8=""),"",IF(Tasks!$D8="Milestone",IF(AND($C8&gt;=Y$4,$C8&lt;Y$4+IF($D$3="Day",1,7)),"◆",""),IF(AND($C8&lt;Y$4+IF($D$3="Day",1,7),$D8&gt;=Y$4),IF(MAX(Y$4,$C8)&lt;=$C8+ROUND(($D8-$C8+1)*$E8,0)-1,"d","r"),"")))</f>
        <v/>
      </c>
      <c r="Z8" s="47" t="str">
        <f aca="false">IF(OR($C8="",$D8=""),"",IF(Tasks!$D8="Milestone",IF(AND($C8&gt;=Z$4,$C8&lt;Z$4+IF($D$3="Day",1,7)),"◆",""),IF(AND($C8&lt;Z$4+IF($D$3="Day",1,7),$D8&gt;=Z$4),IF(MAX(Z$4,$C8)&lt;=$C8+ROUND(($D8-$C8+1)*$E8,0)-1,"d","r"),"")))</f>
        <v/>
      </c>
      <c r="AA8" s="47" t="str">
        <f aca="false">IF(OR($C8="",$D8=""),"",IF(Tasks!$D8="Milestone",IF(AND($C8&gt;=AA$4,$C8&lt;AA$4+IF($D$3="Day",1,7)),"◆",""),IF(AND($C8&lt;AA$4+IF($D$3="Day",1,7),$D8&gt;=AA$4),IF(MAX(AA$4,$C8)&lt;=$C8+ROUND(($D8-$C8+1)*$E8,0)-1,"d","r"),"")))</f>
        <v/>
      </c>
      <c r="AB8" s="47" t="str">
        <f aca="false">IF(OR($C8="",$D8=""),"",IF(Tasks!$D8="Milestone",IF(AND($C8&gt;=AB$4,$C8&lt;AB$4+IF($D$3="Day",1,7)),"◆",""),IF(AND($C8&lt;AB$4+IF($D$3="Day",1,7),$D8&gt;=AB$4),IF(MAX(AB$4,$C8)&lt;=$C8+ROUND(($D8-$C8+1)*$E8,0)-1,"d","r"),"")))</f>
        <v/>
      </c>
      <c r="AC8" s="47" t="str">
        <f aca="false">IF(OR($C8="",$D8=""),"",IF(Tasks!$D8="Milestone",IF(AND($C8&gt;=AC$4,$C8&lt;AC$4+IF($D$3="Day",1,7)),"◆",""),IF(AND($C8&lt;AC$4+IF($D$3="Day",1,7),$D8&gt;=AC$4),IF(MAX(AC$4,$C8)&lt;=$C8+ROUND(($D8-$C8+1)*$E8,0)-1,"d","r"),"")))</f>
        <v/>
      </c>
      <c r="AD8" s="47" t="str">
        <f aca="false">IF(OR($C8="",$D8=""),"",IF(Tasks!$D8="Milestone",IF(AND($C8&gt;=AD$4,$C8&lt;AD$4+IF($D$3="Day",1,7)),"◆",""),IF(AND($C8&lt;AD$4+IF($D$3="Day",1,7),$D8&gt;=AD$4),IF(MAX(AD$4,$C8)&lt;=$C8+ROUND(($D8-$C8+1)*$E8,0)-1,"d","r"),"")))</f>
        <v/>
      </c>
      <c r="AE8" s="47" t="str">
        <f aca="false">IF(OR($C8="",$D8=""),"",IF(Tasks!$D8="Milestone",IF(AND($C8&gt;=AE$4,$C8&lt;AE$4+IF($D$3="Day",1,7)),"◆",""),IF(AND($C8&lt;AE$4+IF($D$3="Day",1,7),$D8&gt;=AE$4),IF(MAX(AE$4,$C8)&lt;=$C8+ROUND(($D8-$C8+1)*$E8,0)-1,"d","r"),"")))</f>
        <v/>
      </c>
      <c r="AF8" s="47" t="str">
        <f aca="false">IF(OR($C8="",$D8=""),"",IF(Tasks!$D8="Milestone",IF(AND($C8&gt;=AF$4,$C8&lt;AF$4+IF($D$3="Day",1,7)),"◆",""),IF(AND($C8&lt;AF$4+IF($D$3="Day",1,7),$D8&gt;=AF$4),IF(MAX(AF$4,$C8)&lt;=$C8+ROUND(($D8-$C8+1)*$E8,0)-1,"d","r"),"")))</f>
        <v/>
      </c>
      <c r="AG8" s="47" t="str">
        <f aca="false">IF(OR($C8="",$D8=""),"",IF(Tasks!$D8="Milestone",IF(AND($C8&gt;=AG$4,$C8&lt;AG$4+IF($D$3="Day",1,7)),"◆",""),IF(AND($C8&lt;AG$4+IF($D$3="Day",1,7),$D8&gt;=AG$4),IF(MAX(AG$4,$C8)&lt;=$C8+ROUND(($D8-$C8+1)*$E8,0)-1,"d","r"),"")))</f>
        <v/>
      </c>
      <c r="AH8" s="47" t="str">
        <f aca="false">IF(OR($C8="",$D8=""),"",IF(Tasks!$D8="Milestone",IF(AND($C8&gt;=AH$4,$C8&lt;AH$4+IF($D$3="Day",1,7)),"◆",""),IF(AND($C8&lt;AH$4+IF($D$3="Day",1,7),$D8&gt;=AH$4),IF(MAX(AH$4,$C8)&lt;=$C8+ROUND(($D8-$C8+1)*$E8,0)-1,"d","r"),"")))</f>
        <v/>
      </c>
      <c r="AI8" s="47" t="str">
        <f aca="false">IF(OR($C8="",$D8=""),"",IF(Tasks!$D8="Milestone",IF(AND($C8&gt;=AI$4,$C8&lt;AI$4+IF($D$3="Day",1,7)),"◆",""),IF(AND($C8&lt;AI$4+IF($D$3="Day",1,7),$D8&gt;=AI$4),IF(MAX(AI$4,$C8)&lt;=$C8+ROUND(($D8-$C8+1)*$E8,0)-1,"d","r"),"")))</f>
        <v/>
      </c>
      <c r="AJ8" s="47" t="str">
        <f aca="false">IF(OR($C8="",$D8=""),"",IF(Tasks!$D8="Milestone",IF(AND($C8&gt;=AJ$4,$C8&lt;AJ$4+IF($D$3="Day",1,7)),"◆",""),IF(AND($C8&lt;AJ$4+IF($D$3="Day",1,7),$D8&gt;=AJ$4),IF(MAX(AJ$4,$C8)&lt;=$C8+ROUND(($D8-$C8+1)*$E8,0)-1,"d","r"),"")))</f>
        <v/>
      </c>
      <c r="AK8" s="47" t="str">
        <f aca="false">IF(OR($C8="",$D8=""),"",IF(Tasks!$D8="Milestone",IF(AND($C8&gt;=AK$4,$C8&lt;AK$4+IF($D$3="Day",1,7)),"◆",""),IF(AND($C8&lt;AK$4+IF($D$3="Day",1,7),$D8&gt;=AK$4),IF(MAX(AK$4,$C8)&lt;=$C8+ROUND(($D8-$C8+1)*$E8,0)-1,"d","r"),"")))</f>
        <v/>
      </c>
      <c r="AL8" s="47" t="str">
        <f aca="false">IF(OR($C8="",$D8=""),"",IF(Tasks!$D8="Milestone",IF(AND($C8&gt;=AL$4,$C8&lt;AL$4+IF($D$3="Day",1,7)),"◆",""),IF(AND($C8&lt;AL$4+IF($D$3="Day",1,7),$D8&gt;=AL$4),IF(MAX(AL$4,$C8)&lt;=$C8+ROUND(($D8-$C8+1)*$E8,0)-1,"d","r"),"")))</f>
        <v/>
      </c>
      <c r="AM8" s="47" t="str">
        <f aca="false">IF(OR($C8="",$D8=""),"",IF(Tasks!$D8="Milestone",IF(AND($C8&gt;=AM$4,$C8&lt;AM$4+IF($D$3="Day",1,7)),"◆",""),IF(AND($C8&lt;AM$4+IF($D$3="Day",1,7),$D8&gt;=AM$4),IF(MAX(AM$4,$C8)&lt;=$C8+ROUND(($D8-$C8+1)*$E8,0)-1,"d","r"),"")))</f>
        <v/>
      </c>
      <c r="AN8" s="47" t="str">
        <f aca="false">IF(OR($C8="",$D8=""),"",IF(Tasks!$D8="Milestone",IF(AND($C8&gt;=AN$4,$C8&lt;AN$4+IF($D$3="Day",1,7)),"◆",""),IF(AND($C8&lt;AN$4+IF($D$3="Day",1,7),$D8&gt;=AN$4),IF(MAX(AN$4,$C8)&lt;=$C8+ROUND(($D8-$C8+1)*$E8,0)-1,"d","r"),"")))</f>
        <v/>
      </c>
      <c r="AO8" s="47" t="str">
        <f aca="false">IF(OR($C8="",$D8=""),"",IF(Tasks!$D8="Milestone",IF(AND($C8&gt;=AO$4,$C8&lt;AO$4+IF($D$3="Day",1,7)),"◆",""),IF(AND($C8&lt;AO$4+IF($D$3="Day",1,7),$D8&gt;=AO$4),IF(MAX(AO$4,$C8)&lt;=$C8+ROUND(($D8-$C8+1)*$E8,0)-1,"d","r"),"")))</f>
        <v/>
      </c>
      <c r="AP8" s="47" t="str">
        <f aca="false">IF(OR($C8="",$D8=""),"",IF(Tasks!$D8="Milestone",IF(AND($C8&gt;=AP$4,$C8&lt;AP$4+IF($D$3="Day",1,7)),"◆",""),IF(AND($C8&lt;AP$4+IF($D$3="Day",1,7),$D8&gt;=AP$4),IF(MAX(AP$4,$C8)&lt;=$C8+ROUND(($D8-$C8+1)*$E8,0)-1,"d","r"),"")))</f>
        <v/>
      </c>
      <c r="AQ8" s="47" t="str">
        <f aca="false">IF(OR($C8="",$D8=""),"",IF(Tasks!$D8="Milestone",IF(AND($C8&gt;=AQ$4,$C8&lt;AQ$4+IF($D$3="Day",1,7)),"◆",""),IF(AND($C8&lt;AQ$4+IF($D$3="Day",1,7),$D8&gt;=AQ$4),IF(MAX(AQ$4,$C8)&lt;=$C8+ROUND(($D8-$C8+1)*$E8,0)-1,"d","r"),"")))</f>
        <v/>
      </c>
      <c r="AR8" s="47" t="str">
        <f aca="false">IF(OR($C8="",$D8=""),"",IF(Tasks!$D8="Milestone",IF(AND($C8&gt;=AR$4,$C8&lt;AR$4+IF($D$3="Day",1,7)),"◆",""),IF(AND($C8&lt;AR$4+IF($D$3="Day",1,7),$D8&gt;=AR$4),IF(MAX(AR$4,$C8)&lt;=$C8+ROUND(($D8-$C8+1)*$E8,0)-1,"d","r"),"")))</f>
        <v/>
      </c>
      <c r="AS8" s="47" t="str">
        <f aca="false">IF(OR($C8="",$D8=""),"",IF(Tasks!$D8="Milestone",IF(AND($C8&gt;=AS$4,$C8&lt;AS$4+IF($D$3="Day",1,7)),"◆",""),IF(AND($C8&lt;AS$4+IF($D$3="Day",1,7),$D8&gt;=AS$4),IF(MAX(AS$4,$C8)&lt;=$C8+ROUND(($D8-$C8+1)*$E8,0)-1,"d","r"),"")))</f>
        <v/>
      </c>
      <c r="AT8" s="47" t="str">
        <f aca="false">IF(OR($C8="",$D8=""),"",IF(Tasks!$D8="Milestone",IF(AND($C8&gt;=AT$4,$C8&lt;AT$4+IF($D$3="Day",1,7)),"◆",""),IF(AND($C8&lt;AT$4+IF($D$3="Day",1,7),$D8&gt;=AT$4),IF(MAX(AT$4,$C8)&lt;=$C8+ROUND(($D8-$C8+1)*$E8,0)-1,"d","r"),"")))</f>
        <v/>
      </c>
      <c r="AU8" s="47" t="str">
        <f aca="false">IF(OR($C8="",$D8=""),"",IF(Tasks!$D8="Milestone",IF(AND($C8&gt;=AU$4,$C8&lt;AU$4+IF($D$3="Day",1,7)),"◆",""),IF(AND($C8&lt;AU$4+IF($D$3="Day",1,7),$D8&gt;=AU$4),IF(MAX(AU$4,$C8)&lt;=$C8+ROUND(($D8-$C8+1)*$E8,0)-1,"d","r"),"")))</f>
        <v/>
      </c>
      <c r="AV8" s="47" t="str">
        <f aca="false">IF(OR($C8="",$D8=""),"",IF(Tasks!$D8="Milestone",IF(AND($C8&gt;=AV$4,$C8&lt;AV$4+IF($D$3="Day",1,7)),"◆",""),IF(AND($C8&lt;AV$4+IF($D$3="Day",1,7),$D8&gt;=AV$4),IF(MAX(AV$4,$C8)&lt;=$C8+ROUND(($D8-$C8+1)*$E8,0)-1,"d","r"),"")))</f>
        <v/>
      </c>
      <c r="AW8" s="47" t="str">
        <f aca="false">IF(OR($C8="",$D8=""),"",IF(Tasks!$D8="Milestone",IF(AND($C8&gt;=AW$4,$C8&lt;AW$4+IF($D$3="Day",1,7)),"◆",""),IF(AND($C8&lt;AW$4+IF($D$3="Day",1,7),$D8&gt;=AW$4),IF(MAX(AW$4,$C8)&lt;=$C8+ROUND(($D8-$C8+1)*$E8,0)-1,"d","r"),"")))</f>
        <v/>
      </c>
      <c r="AX8" s="47" t="str">
        <f aca="false">IF(OR($C8="",$D8=""),"",IF(Tasks!$D8="Milestone",IF(AND($C8&gt;=AX$4,$C8&lt;AX$4+IF($D$3="Day",1,7)),"◆",""),IF(AND($C8&lt;AX$4+IF($D$3="Day",1,7),$D8&gt;=AX$4),IF(MAX(AX$4,$C8)&lt;=$C8+ROUND(($D8-$C8+1)*$E8,0)-1,"d","r"),"")))</f>
        <v/>
      </c>
      <c r="AY8" s="47" t="str">
        <f aca="false">IF(OR($C8="",$D8=""),"",IF(Tasks!$D8="Milestone",IF(AND($C8&gt;=AY$4,$C8&lt;AY$4+IF($D$3="Day",1,7)),"◆",""),IF(AND($C8&lt;AY$4+IF($D$3="Day",1,7),$D8&gt;=AY$4),IF(MAX(AY$4,$C8)&lt;=$C8+ROUND(($D8-$C8+1)*$E8,0)-1,"d","r"),"")))</f>
        <v/>
      </c>
      <c r="AZ8" s="47" t="str">
        <f aca="false">IF(OR($C8="",$D8=""),"",IF(Tasks!$D8="Milestone",IF(AND($C8&gt;=AZ$4,$C8&lt;AZ$4+IF($D$3="Day",1,7)),"◆",""),IF(AND($C8&lt;AZ$4+IF($D$3="Day",1,7),$D8&gt;=AZ$4),IF(MAX(AZ$4,$C8)&lt;=$C8+ROUND(($D8-$C8+1)*$E8,0)-1,"d","r"),"")))</f>
        <v/>
      </c>
      <c r="BA8" s="47" t="str">
        <f aca="false">IF(OR($C8="",$D8=""),"",IF(Tasks!$D8="Milestone",IF(AND($C8&gt;=BA$4,$C8&lt;BA$4+IF($D$3="Day",1,7)),"◆",""),IF(AND($C8&lt;BA$4+IF($D$3="Day",1,7),$D8&gt;=BA$4),IF(MAX(BA$4,$C8)&lt;=$C8+ROUND(($D8-$C8+1)*$E8,0)-1,"d","r"),"")))</f>
        <v/>
      </c>
      <c r="BB8" s="47" t="str">
        <f aca="false">IF(OR($C8="",$D8=""),"",IF(Tasks!$D8="Milestone",IF(AND($C8&gt;=BB$4,$C8&lt;BB$4+IF($D$3="Day",1,7)),"◆",""),IF(AND($C8&lt;BB$4+IF($D$3="Day",1,7),$D8&gt;=BB$4),IF(MAX(BB$4,$C8)&lt;=$C8+ROUND(($D8-$C8+1)*$E8,0)-1,"d","r"),"")))</f>
        <v/>
      </c>
      <c r="BC8" s="47" t="str">
        <f aca="false">IF(OR($C8="",$D8=""),"",IF(Tasks!$D8="Milestone",IF(AND($C8&gt;=BC$4,$C8&lt;BC$4+IF($D$3="Day",1,7)),"◆",""),IF(AND($C8&lt;BC$4+IF($D$3="Day",1,7),$D8&gt;=BC$4),IF(MAX(BC$4,$C8)&lt;=$C8+ROUND(($D8-$C8+1)*$E8,0)-1,"d","r"),"")))</f>
        <v/>
      </c>
      <c r="BD8" s="47" t="str">
        <f aca="false">IF(OR($C8="",$D8=""),"",IF(Tasks!$D8="Milestone",IF(AND($C8&gt;=BD$4,$C8&lt;BD$4+IF($D$3="Day",1,7)),"◆",""),IF(AND($C8&lt;BD$4+IF($D$3="Day",1,7),$D8&gt;=BD$4),IF(MAX(BD$4,$C8)&lt;=$C8+ROUND(($D8-$C8+1)*$E8,0)-1,"d","r"),"")))</f>
        <v/>
      </c>
      <c r="BE8" s="47" t="str">
        <f aca="false">IF(OR($C8="",$D8=""),"",IF(Tasks!$D8="Milestone",IF(AND($C8&gt;=BE$4,$C8&lt;BE$4+IF($D$3="Day",1,7)),"◆",""),IF(AND($C8&lt;BE$4+IF($D$3="Day",1,7),$D8&gt;=BE$4),IF(MAX(BE$4,$C8)&lt;=$C8+ROUND(($D8-$C8+1)*$E8,0)-1,"d","r"),"")))</f>
        <v/>
      </c>
    </row>
    <row r="9" customFormat="false" ht="18" hidden="false" customHeight="true" outlineLevel="0" collapsed="false">
      <c r="A9" s="43" t="str">
        <f aca="false">IF(Tasks!$B9="","",IF(Tasks!$D9="Milestone","◆ ","")&amp;Tasks!B9)</f>
        <v>Visual design</v>
      </c>
      <c r="B9" s="44" t="str">
        <f aca="false">IF(Tasks!$B9="","",IF(Tasks!C9="","",Tasks!C9))</f>
        <v>Sam</v>
      </c>
      <c r="C9" s="45" t="n">
        <f aca="false">IF(OR(Tasks!$B9="",Tasks!E9=""),"",Tasks!E9)</f>
        <v>46318</v>
      </c>
      <c r="D9" s="45" t="n">
        <f aca="false">IF(Tasks!$B9="","",Tasks!G9)</f>
        <v>46331</v>
      </c>
      <c r="E9" s="46" t="n">
        <f aca="false">IF(Tasks!$B9="","",N(Tasks!H9))</f>
        <v>0.4</v>
      </c>
      <c r="F9" s="47" t="str">
        <f aca="false">IF(OR($C9="",$D9=""),"",IF(Tasks!$D9="Milestone",IF(AND($C9&gt;=F$4,$C9&lt;F$4+IF($D$3="Day",1,7)),"◆",""),IF(AND($C9&lt;F$4+IF($D$3="Day",1,7),$D9&gt;=F$4),IF(MAX(F$4,$C9)&lt;=$C9+ROUND(($D9-$C9+1)*$E9,0)-1,"d","r"),"")))</f>
        <v/>
      </c>
      <c r="G9" s="47" t="str">
        <f aca="false">IF(OR($C9="",$D9=""),"",IF(Tasks!$D9="Milestone",IF(AND($C9&gt;=G$4,$C9&lt;G$4+IF($D$3="Day",1,7)),"◆",""),IF(AND($C9&lt;G$4+IF($D$3="Day",1,7),$D9&gt;=G$4),IF(MAX(G$4,$C9)&lt;=$C9+ROUND(($D9-$C9+1)*$E9,0)-1,"d","r"),"")))</f>
        <v/>
      </c>
      <c r="H9" s="47" t="str">
        <f aca="false">IF(OR($C9="",$D9=""),"",IF(Tasks!$D9="Milestone",IF(AND($C9&gt;=H$4,$C9&lt;H$4+IF($D$3="Day",1,7)),"◆",""),IF(AND($C9&lt;H$4+IF($D$3="Day",1,7),$D9&gt;=H$4),IF(MAX(H$4,$C9)&lt;=$C9+ROUND(($D9-$C9+1)*$E9,0)-1,"d","r"),"")))</f>
        <v>d</v>
      </c>
      <c r="I9" s="47" t="str">
        <f aca="false">IF(OR($C9="",$D9=""),"",IF(Tasks!$D9="Milestone",IF(AND($C9&gt;=I$4,$C9&lt;I$4+IF($D$3="Day",1,7)),"◆",""),IF(AND($C9&lt;I$4+IF($D$3="Day",1,7),$D9&gt;=I$4),IF(MAX(I$4,$C9)&lt;=$C9+ROUND(($D9-$C9+1)*$E9,0)-1,"d","r"),"")))</f>
        <v>d</v>
      </c>
      <c r="J9" s="47" t="str">
        <f aca="false">IF(OR($C9="",$D9=""),"",IF(Tasks!$D9="Milestone",IF(AND($C9&gt;=J$4,$C9&lt;J$4+IF($D$3="Day",1,7)),"◆",""),IF(AND($C9&lt;J$4+IF($D$3="Day",1,7),$D9&gt;=J$4),IF(MAX(J$4,$C9)&lt;=$C9+ROUND(($D9-$C9+1)*$E9,0)-1,"d","r"),"")))</f>
        <v>r</v>
      </c>
      <c r="K9" s="47" t="str">
        <f aca="false">IF(OR($C9="",$D9=""),"",IF(Tasks!$D9="Milestone",IF(AND($C9&gt;=K$4,$C9&lt;K$4+IF($D$3="Day",1,7)),"◆",""),IF(AND($C9&lt;K$4+IF($D$3="Day",1,7),$D9&gt;=K$4),IF(MAX(K$4,$C9)&lt;=$C9+ROUND(($D9-$C9+1)*$E9,0)-1,"d","r"),"")))</f>
        <v/>
      </c>
      <c r="L9" s="47" t="str">
        <f aca="false">IF(OR($C9="",$D9=""),"",IF(Tasks!$D9="Milestone",IF(AND($C9&gt;=L$4,$C9&lt;L$4+IF($D$3="Day",1,7)),"◆",""),IF(AND($C9&lt;L$4+IF($D$3="Day",1,7),$D9&gt;=L$4),IF(MAX(L$4,$C9)&lt;=$C9+ROUND(($D9-$C9+1)*$E9,0)-1,"d","r"),"")))</f>
        <v/>
      </c>
      <c r="M9" s="47" t="str">
        <f aca="false">IF(OR($C9="",$D9=""),"",IF(Tasks!$D9="Milestone",IF(AND($C9&gt;=M$4,$C9&lt;M$4+IF($D$3="Day",1,7)),"◆",""),IF(AND($C9&lt;M$4+IF($D$3="Day",1,7),$D9&gt;=M$4),IF(MAX(M$4,$C9)&lt;=$C9+ROUND(($D9-$C9+1)*$E9,0)-1,"d","r"),"")))</f>
        <v/>
      </c>
      <c r="N9" s="47" t="str">
        <f aca="false">IF(OR($C9="",$D9=""),"",IF(Tasks!$D9="Milestone",IF(AND($C9&gt;=N$4,$C9&lt;N$4+IF($D$3="Day",1,7)),"◆",""),IF(AND($C9&lt;N$4+IF($D$3="Day",1,7),$D9&gt;=N$4),IF(MAX(N$4,$C9)&lt;=$C9+ROUND(($D9-$C9+1)*$E9,0)-1,"d","r"),"")))</f>
        <v/>
      </c>
      <c r="O9" s="47" t="str">
        <f aca="false">IF(OR($C9="",$D9=""),"",IF(Tasks!$D9="Milestone",IF(AND($C9&gt;=O$4,$C9&lt;O$4+IF($D$3="Day",1,7)),"◆",""),IF(AND($C9&lt;O$4+IF($D$3="Day",1,7),$D9&gt;=O$4),IF(MAX(O$4,$C9)&lt;=$C9+ROUND(($D9-$C9+1)*$E9,0)-1,"d","r"),"")))</f>
        <v/>
      </c>
      <c r="P9" s="47" t="str">
        <f aca="false">IF(OR($C9="",$D9=""),"",IF(Tasks!$D9="Milestone",IF(AND($C9&gt;=P$4,$C9&lt;P$4+IF($D$3="Day",1,7)),"◆",""),IF(AND($C9&lt;P$4+IF($D$3="Day",1,7),$D9&gt;=P$4),IF(MAX(P$4,$C9)&lt;=$C9+ROUND(($D9-$C9+1)*$E9,0)-1,"d","r"),"")))</f>
        <v/>
      </c>
      <c r="Q9" s="47" t="str">
        <f aca="false">IF(OR($C9="",$D9=""),"",IF(Tasks!$D9="Milestone",IF(AND($C9&gt;=Q$4,$C9&lt;Q$4+IF($D$3="Day",1,7)),"◆",""),IF(AND($C9&lt;Q$4+IF($D$3="Day",1,7),$D9&gt;=Q$4),IF(MAX(Q$4,$C9)&lt;=$C9+ROUND(($D9-$C9+1)*$E9,0)-1,"d","r"),"")))</f>
        <v/>
      </c>
      <c r="R9" s="47" t="str">
        <f aca="false">IF(OR($C9="",$D9=""),"",IF(Tasks!$D9="Milestone",IF(AND($C9&gt;=R$4,$C9&lt;R$4+IF($D$3="Day",1,7)),"◆",""),IF(AND($C9&lt;R$4+IF($D$3="Day",1,7),$D9&gt;=R$4),IF(MAX(R$4,$C9)&lt;=$C9+ROUND(($D9-$C9+1)*$E9,0)-1,"d","r"),"")))</f>
        <v/>
      </c>
      <c r="S9" s="47" t="str">
        <f aca="false">IF(OR($C9="",$D9=""),"",IF(Tasks!$D9="Milestone",IF(AND($C9&gt;=S$4,$C9&lt;S$4+IF($D$3="Day",1,7)),"◆",""),IF(AND($C9&lt;S$4+IF($D$3="Day",1,7),$D9&gt;=S$4),IF(MAX(S$4,$C9)&lt;=$C9+ROUND(($D9-$C9+1)*$E9,0)-1,"d","r"),"")))</f>
        <v/>
      </c>
      <c r="T9" s="47" t="str">
        <f aca="false">IF(OR($C9="",$D9=""),"",IF(Tasks!$D9="Milestone",IF(AND($C9&gt;=T$4,$C9&lt;T$4+IF($D$3="Day",1,7)),"◆",""),IF(AND($C9&lt;T$4+IF($D$3="Day",1,7),$D9&gt;=T$4),IF(MAX(T$4,$C9)&lt;=$C9+ROUND(($D9-$C9+1)*$E9,0)-1,"d","r"),"")))</f>
        <v/>
      </c>
      <c r="U9" s="47" t="str">
        <f aca="false">IF(OR($C9="",$D9=""),"",IF(Tasks!$D9="Milestone",IF(AND($C9&gt;=U$4,$C9&lt;U$4+IF($D$3="Day",1,7)),"◆",""),IF(AND($C9&lt;U$4+IF($D$3="Day",1,7),$D9&gt;=U$4),IF(MAX(U$4,$C9)&lt;=$C9+ROUND(($D9-$C9+1)*$E9,0)-1,"d","r"),"")))</f>
        <v/>
      </c>
      <c r="V9" s="47" t="str">
        <f aca="false">IF(OR($C9="",$D9=""),"",IF(Tasks!$D9="Milestone",IF(AND($C9&gt;=V$4,$C9&lt;V$4+IF($D$3="Day",1,7)),"◆",""),IF(AND($C9&lt;V$4+IF($D$3="Day",1,7),$D9&gt;=V$4),IF(MAX(V$4,$C9)&lt;=$C9+ROUND(($D9-$C9+1)*$E9,0)-1,"d","r"),"")))</f>
        <v/>
      </c>
      <c r="W9" s="47" t="str">
        <f aca="false">IF(OR($C9="",$D9=""),"",IF(Tasks!$D9="Milestone",IF(AND($C9&gt;=W$4,$C9&lt;W$4+IF($D$3="Day",1,7)),"◆",""),IF(AND($C9&lt;W$4+IF($D$3="Day",1,7),$D9&gt;=W$4),IF(MAX(W$4,$C9)&lt;=$C9+ROUND(($D9-$C9+1)*$E9,0)-1,"d","r"),"")))</f>
        <v/>
      </c>
      <c r="X9" s="47" t="str">
        <f aca="false">IF(OR($C9="",$D9=""),"",IF(Tasks!$D9="Milestone",IF(AND($C9&gt;=X$4,$C9&lt;X$4+IF($D$3="Day",1,7)),"◆",""),IF(AND($C9&lt;X$4+IF($D$3="Day",1,7),$D9&gt;=X$4),IF(MAX(X$4,$C9)&lt;=$C9+ROUND(($D9-$C9+1)*$E9,0)-1,"d","r"),"")))</f>
        <v/>
      </c>
      <c r="Y9" s="47" t="str">
        <f aca="false">IF(OR($C9="",$D9=""),"",IF(Tasks!$D9="Milestone",IF(AND($C9&gt;=Y$4,$C9&lt;Y$4+IF($D$3="Day",1,7)),"◆",""),IF(AND($C9&lt;Y$4+IF($D$3="Day",1,7),$D9&gt;=Y$4),IF(MAX(Y$4,$C9)&lt;=$C9+ROUND(($D9-$C9+1)*$E9,0)-1,"d","r"),"")))</f>
        <v/>
      </c>
      <c r="Z9" s="47" t="str">
        <f aca="false">IF(OR($C9="",$D9=""),"",IF(Tasks!$D9="Milestone",IF(AND($C9&gt;=Z$4,$C9&lt;Z$4+IF($D$3="Day",1,7)),"◆",""),IF(AND($C9&lt;Z$4+IF($D$3="Day",1,7),$D9&gt;=Z$4),IF(MAX(Z$4,$C9)&lt;=$C9+ROUND(($D9-$C9+1)*$E9,0)-1,"d","r"),"")))</f>
        <v/>
      </c>
      <c r="AA9" s="47" t="str">
        <f aca="false">IF(OR($C9="",$D9=""),"",IF(Tasks!$D9="Milestone",IF(AND($C9&gt;=AA$4,$C9&lt;AA$4+IF($D$3="Day",1,7)),"◆",""),IF(AND($C9&lt;AA$4+IF($D$3="Day",1,7),$D9&gt;=AA$4),IF(MAX(AA$4,$C9)&lt;=$C9+ROUND(($D9-$C9+1)*$E9,0)-1,"d","r"),"")))</f>
        <v/>
      </c>
      <c r="AB9" s="47" t="str">
        <f aca="false">IF(OR($C9="",$D9=""),"",IF(Tasks!$D9="Milestone",IF(AND($C9&gt;=AB$4,$C9&lt;AB$4+IF($D$3="Day",1,7)),"◆",""),IF(AND($C9&lt;AB$4+IF($D$3="Day",1,7),$D9&gt;=AB$4),IF(MAX(AB$4,$C9)&lt;=$C9+ROUND(($D9-$C9+1)*$E9,0)-1,"d","r"),"")))</f>
        <v/>
      </c>
      <c r="AC9" s="47" t="str">
        <f aca="false">IF(OR($C9="",$D9=""),"",IF(Tasks!$D9="Milestone",IF(AND($C9&gt;=AC$4,$C9&lt;AC$4+IF($D$3="Day",1,7)),"◆",""),IF(AND($C9&lt;AC$4+IF($D$3="Day",1,7),$D9&gt;=AC$4),IF(MAX(AC$4,$C9)&lt;=$C9+ROUND(($D9-$C9+1)*$E9,0)-1,"d","r"),"")))</f>
        <v/>
      </c>
      <c r="AD9" s="47" t="str">
        <f aca="false">IF(OR($C9="",$D9=""),"",IF(Tasks!$D9="Milestone",IF(AND($C9&gt;=AD$4,$C9&lt;AD$4+IF($D$3="Day",1,7)),"◆",""),IF(AND($C9&lt;AD$4+IF($D$3="Day",1,7),$D9&gt;=AD$4),IF(MAX(AD$4,$C9)&lt;=$C9+ROUND(($D9-$C9+1)*$E9,0)-1,"d","r"),"")))</f>
        <v/>
      </c>
      <c r="AE9" s="47" t="str">
        <f aca="false">IF(OR($C9="",$D9=""),"",IF(Tasks!$D9="Milestone",IF(AND($C9&gt;=AE$4,$C9&lt;AE$4+IF($D$3="Day",1,7)),"◆",""),IF(AND($C9&lt;AE$4+IF($D$3="Day",1,7),$D9&gt;=AE$4),IF(MAX(AE$4,$C9)&lt;=$C9+ROUND(($D9-$C9+1)*$E9,0)-1,"d","r"),"")))</f>
        <v/>
      </c>
      <c r="AF9" s="47" t="str">
        <f aca="false">IF(OR($C9="",$D9=""),"",IF(Tasks!$D9="Milestone",IF(AND($C9&gt;=AF$4,$C9&lt;AF$4+IF($D$3="Day",1,7)),"◆",""),IF(AND($C9&lt;AF$4+IF($D$3="Day",1,7),$D9&gt;=AF$4),IF(MAX(AF$4,$C9)&lt;=$C9+ROUND(($D9-$C9+1)*$E9,0)-1,"d","r"),"")))</f>
        <v/>
      </c>
      <c r="AG9" s="47" t="str">
        <f aca="false">IF(OR($C9="",$D9=""),"",IF(Tasks!$D9="Milestone",IF(AND($C9&gt;=AG$4,$C9&lt;AG$4+IF($D$3="Day",1,7)),"◆",""),IF(AND($C9&lt;AG$4+IF($D$3="Day",1,7),$D9&gt;=AG$4),IF(MAX(AG$4,$C9)&lt;=$C9+ROUND(($D9-$C9+1)*$E9,0)-1,"d","r"),"")))</f>
        <v/>
      </c>
      <c r="AH9" s="47" t="str">
        <f aca="false">IF(OR($C9="",$D9=""),"",IF(Tasks!$D9="Milestone",IF(AND($C9&gt;=AH$4,$C9&lt;AH$4+IF($D$3="Day",1,7)),"◆",""),IF(AND($C9&lt;AH$4+IF($D$3="Day",1,7),$D9&gt;=AH$4),IF(MAX(AH$4,$C9)&lt;=$C9+ROUND(($D9-$C9+1)*$E9,0)-1,"d","r"),"")))</f>
        <v/>
      </c>
      <c r="AI9" s="47" t="str">
        <f aca="false">IF(OR($C9="",$D9=""),"",IF(Tasks!$D9="Milestone",IF(AND($C9&gt;=AI$4,$C9&lt;AI$4+IF($D$3="Day",1,7)),"◆",""),IF(AND($C9&lt;AI$4+IF($D$3="Day",1,7),$D9&gt;=AI$4),IF(MAX(AI$4,$C9)&lt;=$C9+ROUND(($D9-$C9+1)*$E9,0)-1,"d","r"),"")))</f>
        <v/>
      </c>
      <c r="AJ9" s="47" t="str">
        <f aca="false">IF(OR($C9="",$D9=""),"",IF(Tasks!$D9="Milestone",IF(AND($C9&gt;=AJ$4,$C9&lt;AJ$4+IF($D$3="Day",1,7)),"◆",""),IF(AND($C9&lt;AJ$4+IF($D$3="Day",1,7),$D9&gt;=AJ$4),IF(MAX(AJ$4,$C9)&lt;=$C9+ROUND(($D9-$C9+1)*$E9,0)-1,"d","r"),"")))</f>
        <v/>
      </c>
      <c r="AK9" s="47" t="str">
        <f aca="false">IF(OR($C9="",$D9=""),"",IF(Tasks!$D9="Milestone",IF(AND($C9&gt;=AK$4,$C9&lt;AK$4+IF($D$3="Day",1,7)),"◆",""),IF(AND($C9&lt;AK$4+IF($D$3="Day",1,7),$D9&gt;=AK$4),IF(MAX(AK$4,$C9)&lt;=$C9+ROUND(($D9-$C9+1)*$E9,0)-1,"d","r"),"")))</f>
        <v/>
      </c>
      <c r="AL9" s="47" t="str">
        <f aca="false">IF(OR($C9="",$D9=""),"",IF(Tasks!$D9="Milestone",IF(AND($C9&gt;=AL$4,$C9&lt;AL$4+IF($D$3="Day",1,7)),"◆",""),IF(AND($C9&lt;AL$4+IF($D$3="Day",1,7),$D9&gt;=AL$4),IF(MAX(AL$4,$C9)&lt;=$C9+ROUND(($D9-$C9+1)*$E9,0)-1,"d","r"),"")))</f>
        <v/>
      </c>
      <c r="AM9" s="47" t="str">
        <f aca="false">IF(OR($C9="",$D9=""),"",IF(Tasks!$D9="Milestone",IF(AND($C9&gt;=AM$4,$C9&lt;AM$4+IF($D$3="Day",1,7)),"◆",""),IF(AND($C9&lt;AM$4+IF($D$3="Day",1,7),$D9&gt;=AM$4),IF(MAX(AM$4,$C9)&lt;=$C9+ROUND(($D9-$C9+1)*$E9,0)-1,"d","r"),"")))</f>
        <v/>
      </c>
      <c r="AN9" s="47" t="str">
        <f aca="false">IF(OR($C9="",$D9=""),"",IF(Tasks!$D9="Milestone",IF(AND($C9&gt;=AN$4,$C9&lt;AN$4+IF($D$3="Day",1,7)),"◆",""),IF(AND($C9&lt;AN$4+IF($D$3="Day",1,7),$D9&gt;=AN$4),IF(MAX(AN$4,$C9)&lt;=$C9+ROUND(($D9-$C9+1)*$E9,0)-1,"d","r"),"")))</f>
        <v/>
      </c>
      <c r="AO9" s="47" t="str">
        <f aca="false">IF(OR($C9="",$D9=""),"",IF(Tasks!$D9="Milestone",IF(AND($C9&gt;=AO$4,$C9&lt;AO$4+IF($D$3="Day",1,7)),"◆",""),IF(AND($C9&lt;AO$4+IF($D$3="Day",1,7),$D9&gt;=AO$4),IF(MAX(AO$4,$C9)&lt;=$C9+ROUND(($D9-$C9+1)*$E9,0)-1,"d","r"),"")))</f>
        <v/>
      </c>
      <c r="AP9" s="47" t="str">
        <f aca="false">IF(OR($C9="",$D9=""),"",IF(Tasks!$D9="Milestone",IF(AND($C9&gt;=AP$4,$C9&lt;AP$4+IF($D$3="Day",1,7)),"◆",""),IF(AND($C9&lt;AP$4+IF($D$3="Day",1,7),$D9&gt;=AP$4),IF(MAX(AP$4,$C9)&lt;=$C9+ROUND(($D9-$C9+1)*$E9,0)-1,"d","r"),"")))</f>
        <v/>
      </c>
      <c r="AQ9" s="47" t="str">
        <f aca="false">IF(OR($C9="",$D9=""),"",IF(Tasks!$D9="Milestone",IF(AND($C9&gt;=AQ$4,$C9&lt;AQ$4+IF($D$3="Day",1,7)),"◆",""),IF(AND($C9&lt;AQ$4+IF($D$3="Day",1,7),$D9&gt;=AQ$4),IF(MAX(AQ$4,$C9)&lt;=$C9+ROUND(($D9-$C9+1)*$E9,0)-1,"d","r"),"")))</f>
        <v/>
      </c>
      <c r="AR9" s="47" t="str">
        <f aca="false">IF(OR($C9="",$D9=""),"",IF(Tasks!$D9="Milestone",IF(AND($C9&gt;=AR$4,$C9&lt;AR$4+IF($D$3="Day",1,7)),"◆",""),IF(AND($C9&lt;AR$4+IF($D$3="Day",1,7),$D9&gt;=AR$4),IF(MAX(AR$4,$C9)&lt;=$C9+ROUND(($D9-$C9+1)*$E9,0)-1,"d","r"),"")))</f>
        <v/>
      </c>
      <c r="AS9" s="47" t="str">
        <f aca="false">IF(OR($C9="",$D9=""),"",IF(Tasks!$D9="Milestone",IF(AND($C9&gt;=AS$4,$C9&lt;AS$4+IF($D$3="Day",1,7)),"◆",""),IF(AND($C9&lt;AS$4+IF($D$3="Day",1,7),$D9&gt;=AS$4),IF(MAX(AS$4,$C9)&lt;=$C9+ROUND(($D9-$C9+1)*$E9,0)-1,"d","r"),"")))</f>
        <v/>
      </c>
      <c r="AT9" s="47" t="str">
        <f aca="false">IF(OR($C9="",$D9=""),"",IF(Tasks!$D9="Milestone",IF(AND($C9&gt;=AT$4,$C9&lt;AT$4+IF($D$3="Day",1,7)),"◆",""),IF(AND($C9&lt;AT$4+IF($D$3="Day",1,7),$D9&gt;=AT$4),IF(MAX(AT$4,$C9)&lt;=$C9+ROUND(($D9-$C9+1)*$E9,0)-1,"d","r"),"")))</f>
        <v/>
      </c>
      <c r="AU9" s="47" t="str">
        <f aca="false">IF(OR($C9="",$D9=""),"",IF(Tasks!$D9="Milestone",IF(AND($C9&gt;=AU$4,$C9&lt;AU$4+IF($D$3="Day",1,7)),"◆",""),IF(AND($C9&lt;AU$4+IF($D$3="Day",1,7),$D9&gt;=AU$4),IF(MAX(AU$4,$C9)&lt;=$C9+ROUND(($D9-$C9+1)*$E9,0)-1,"d","r"),"")))</f>
        <v/>
      </c>
      <c r="AV9" s="47" t="str">
        <f aca="false">IF(OR($C9="",$D9=""),"",IF(Tasks!$D9="Milestone",IF(AND($C9&gt;=AV$4,$C9&lt;AV$4+IF($D$3="Day",1,7)),"◆",""),IF(AND($C9&lt;AV$4+IF($D$3="Day",1,7),$D9&gt;=AV$4),IF(MAX(AV$4,$C9)&lt;=$C9+ROUND(($D9-$C9+1)*$E9,0)-1,"d","r"),"")))</f>
        <v/>
      </c>
      <c r="AW9" s="47" t="str">
        <f aca="false">IF(OR($C9="",$D9=""),"",IF(Tasks!$D9="Milestone",IF(AND($C9&gt;=AW$4,$C9&lt;AW$4+IF($D$3="Day",1,7)),"◆",""),IF(AND($C9&lt;AW$4+IF($D$3="Day",1,7),$D9&gt;=AW$4),IF(MAX(AW$4,$C9)&lt;=$C9+ROUND(($D9-$C9+1)*$E9,0)-1,"d","r"),"")))</f>
        <v/>
      </c>
      <c r="AX9" s="47" t="str">
        <f aca="false">IF(OR($C9="",$D9=""),"",IF(Tasks!$D9="Milestone",IF(AND($C9&gt;=AX$4,$C9&lt;AX$4+IF($D$3="Day",1,7)),"◆",""),IF(AND($C9&lt;AX$4+IF($D$3="Day",1,7),$D9&gt;=AX$4),IF(MAX(AX$4,$C9)&lt;=$C9+ROUND(($D9-$C9+1)*$E9,0)-1,"d","r"),"")))</f>
        <v/>
      </c>
      <c r="AY9" s="47" t="str">
        <f aca="false">IF(OR($C9="",$D9=""),"",IF(Tasks!$D9="Milestone",IF(AND($C9&gt;=AY$4,$C9&lt;AY$4+IF($D$3="Day",1,7)),"◆",""),IF(AND($C9&lt;AY$4+IF($D$3="Day",1,7),$D9&gt;=AY$4),IF(MAX(AY$4,$C9)&lt;=$C9+ROUND(($D9-$C9+1)*$E9,0)-1,"d","r"),"")))</f>
        <v/>
      </c>
      <c r="AZ9" s="47" t="str">
        <f aca="false">IF(OR($C9="",$D9=""),"",IF(Tasks!$D9="Milestone",IF(AND($C9&gt;=AZ$4,$C9&lt;AZ$4+IF($D$3="Day",1,7)),"◆",""),IF(AND($C9&lt;AZ$4+IF($D$3="Day",1,7),$D9&gt;=AZ$4),IF(MAX(AZ$4,$C9)&lt;=$C9+ROUND(($D9-$C9+1)*$E9,0)-1,"d","r"),"")))</f>
        <v/>
      </c>
      <c r="BA9" s="47" t="str">
        <f aca="false">IF(OR($C9="",$D9=""),"",IF(Tasks!$D9="Milestone",IF(AND($C9&gt;=BA$4,$C9&lt;BA$4+IF($D$3="Day",1,7)),"◆",""),IF(AND($C9&lt;BA$4+IF($D$3="Day",1,7),$D9&gt;=BA$4),IF(MAX(BA$4,$C9)&lt;=$C9+ROUND(($D9-$C9+1)*$E9,0)-1,"d","r"),"")))</f>
        <v/>
      </c>
      <c r="BB9" s="47" t="str">
        <f aca="false">IF(OR($C9="",$D9=""),"",IF(Tasks!$D9="Milestone",IF(AND($C9&gt;=BB$4,$C9&lt;BB$4+IF($D$3="Day",1,7)),"◆",""),IF(AND($C9&lt;BB$4+IF($D$3="Day",1,7),$D9&gt;=BB$4),IF(MAX(BB$4,$C9)&lt;=$C9+ROUND(($D9-$C9+1)*$E9,0)-1,"d","r"),"")))</f>
        <v/>
      </c>
      <c r="BC9" s="47" t="str">
        <f aca="false">IF(OR($C9="",$D9=""),"",IF(Tasks!$D9="Milestone",IF(AND($C9&gt;=BC$4,$C9&lt;BC$4+IF($D$3="Day",1,7)),"◆",""),IF(AND($C9&lt;BC$4+IF($D$3="Day",1,7),$D9&gt;=BC$4),IF(MAX(BC$4,$C9)&lt;=$C9+ROUND(($D9-$C9+1)*$E9,0)-1,"d","r"),"")))</f>
        <v/>
      </c>
      <c r="BD9" s="47" t="str">
        <f aca="false">IF(OR($C9="",$D9=""),"",IF(Tasks!$D9="Milestone",IF(AND($C9&gt;=BD$4,$C9&lt;BD$4+IF($D$3="Day",1,7)),"◆",""),IF(AND($C9&lt;BD$4+IF($D$3="Day",1,7),$D9&gt;=BD$4),IF(MAX(BD$4,$C9)&lt;=$C9+ROUND(($D9-$C9+1)*$E9,0)-1,"d","r"),"")))</f>
        <v/>
      </c>
      <c r="BE9" s="47" t="str">
        <f aca="false">IF(OR($C9="",$D9=""),"",IF(Tasks!$D9="Milestone",IF(AND($C9&gt;=BE$4,$C9&lt;BE$4+IF($D$3="Day",1,7)),"◆",""),IF(AND($C9&lt;BE$4+IF($D$3="Day",1,7),$D9&gt;=BE$4),IF(MAX(BE$4,$C9)&lt;=$C9+ROUND(($D9-$C9+1)*$E9,0)-1,"d","r"),"")))</f>
        <v/>
      </c>
    </row>
    <row r="10" customFormat="false" ht="18" hidden="false" customHeight="true" outlineLevel="0" collapsed="false">
      <c r="A10" s="43" t="str">
        <f aca="false">IF(Tasks!$B10="","",IF(Tasks!$D10="Milestone","◆ ","")&amp;Tasks!B10)</f>
        <v>◆ Design sign-off</v>
      </c>
      <c r="B10" s="44" t="str">
        <f aca="false">IF(Tasks!$B10="","",IF(Tasks!C10="","",Tasks!C10))</f>
        <v>Avery</v>
      </c>
      <c r="C10" s="45" t="n">
        <f aca="false">IF(OR(Tasks!$B10="",Tasks!E10=""),"",Tasks!E10)</f>
        <v>46332</v>
      </c>
      <c r="D10" s="45" t="n">
        <f aca="false">IF(Tasks!$B10="","",Tasks!G10)</f>
        <v>46332</v>
      </c>
      <c r="E10" s="46" t="n">
        <f aca="false">IF(Tasks!$B10="","",N(Tasks!H10))</f>
        <v>0</v>
      </c>
      <c r="F10" s="47" t="str">
        <f aca="false">IF(OR($C10="",$D10=""),"",IF(Tasks!$D10="Milestone",IF(AND($C10&gt;=F$4,$C10&lt;F$4+IF($D$3="Day",1,7)),"◆",""),IF(AND($C10&lt;F$4+IF($D$3="Day",1,7),$D10&gt;=F$4),IF(MAX(F$4,$C10)&lt;=$C10+ROUND(($D10-$C10+1)*$E10,0)-1,"d","r"),"")))</f>
        <v/>
      </c>
      <c r="G10" s="47" t="str">
        <f aca="false">IF(OR($C10="",$D10=""),"",IF(Tasks!$D10="Milestone",IF(AND($C10&gt;=G$4,$C10&lt;G$4+IF($D$3="Day",1,7)),"◆",""),IF(AND($C10&lt;G$4+IF($D$3="Day",1,7),$D10&gt;=G$4),IF(MAX(G$4,$C10)&lt;=$C10+ROUND(($D10-$C10+1)*$E10,0)-1,"d","r"),"")))</f>
        <v/>
      </c>
      <c r="H10" s="47" t="str">
        <f aca="false">IF(OR($C10="",$D10=""),"",IF(Tasks!$D10="Milestone",IF(AND($C10&gt;=H$4,$C10&lt;H$4+IF($D$3="Day",1,7)),"◆",""),IF(AND($C10&lt;H$4+IF($D$3="Day",1,7),$D10&gt;=H$4),IF(MAX(H$4,$C10)&lt;=$C10+ROUND(($D10-$C10+1)*$E10,0)-1,"d","r"),"")))</f>
        <v/>
      </c>
      <c r="I10" s="47" t="str">
        <f aca="false">IF(OR($C10="",$D10=""),"",IF(Tasks!$D10="Milestone",IF(AND($C10&gt;=I$4,$C10&lt;I$4+IF($D$3="Day",1,7)),"◆",""),IF(AND($C10&lt;I$4+IF($D$3="Day",1,7),$D10&gt;=I$4),IF(MAX(I$4,$C10)&lt;=$C10+ROUND(($D10-$C10+1)*$E10,0)-1,"d","r"),"")))</f>
        <v/>
      </c>
      <c r="J10" s="47" t="str">
        <f aca="false">IF(OR($C10="",$D10=""),"",IF(Tasks!$D10="Milestone",IF(AND($C10&gt;=J$4,$C10&lt;J$4+IF($D$3="Day",1,7)),"◆",""),IF(AND($C10&lt;J$4+IF($D$3="Day",1,7),$D10&gt;=J$4),IF(MAX(J$4,$C10)&lt;=$C10+ROUND(($D10-$C10+1)*$E10,0)-1,"d","r"),"")))</f>
        <v>◆</v>
      </c>
      <c r="K10" s="47" t="str">
        <f aca="false">IF(OR($C10="",$D10=""),"",IF(Tasks!$D10="Milestone",IF(AND($C10&gt;=K$4,$C10&lt;K$4+IF($D$3="Day",1,7)),"◆",""),IF(AND($C10&lt;K$4+IF($D$3="Day",1,7),$D10&gt;=K$4),IF(MAX(K$4,$C10)&lt;=$C10+ROUND(($D10-$C10+1)*$E10,0)-1,"d","r"),"")))</f>
        <v/>
      </c>
      <c r="L10" s="47" t="str">
        <f aca="false">IF(OR($C10="",$D10=""),"",IF(Tasks!$D10="Milestone",IF(AND($C10&gt;=L$4,$C10&lt;L$4+IF($D$3="Day",1,7)),"◆",""),IF(AND($C10&lt;L$4+IF($D$3="Day",1,7),$D10&gt;=L$4),IF(MAX(L$4,$C10)&lt;=$C10+ROUND(($D10-$C10+1)*$E10,0)-1,"d","r"),"")))</f>
        <v/>
      </c>
      <c r="M10" s="47" t="str">
        <f aca="false">IF(OR($C10="",$D10=""),"",IF(Tasks!$D10="Milestone",IF(AND($C10&gt;=M$4,$C10&lt;M$4+IF($D$3="Day",1,7)),"◆",""),IF(AND($C10&lt;M$4+IF($D$3="Day",1,7),$D10&gt;=M$4),IF(MAX(M$4,$C10)&lt;=$C10+ROUND(($D10-$C10+1)*$E10,0)-1,"d","r"),"")))</f>
        <v/>
      </c>
      <c r="N10" s="47" t="str">
        <f aca="false">IF(OR($C10="",$D10=""),"",IF(Tasks!$D10="Milestone",IF(AND($C10&gt;=N$4,$C10&lt;N$4+IF($D$3="Day",1,7)),"◆",""),IF(AND($C10&lt;N$4+IF($D$3="Day",1,7),$D10&gt;=N$4),IF(MAX(N$4,$C10)&lt;=$C10+ROUND(($D10-$C10+1)*$E10,0)-1,"d","r"),"")))</f>
        <v/>
      </c>
      <c r="O10" s="47" t="str">
        <f aca="false">IF(OR($C10="",$D10=""),"",IF(Tasks!$D10="Milestone",IF(AND($C10&gt;=O$4,$C10&lt;O$4+IF($D$3="Day",1,7)),"◆",""),IF(AND($C10&lt;O$4+IF($D$3="Day",1,7),$D10&gt;=O$4),IF(MAX(O$4,$C10)&lt;=$C10+ROUND(($D10-$C10+1)*$E10,0)-1,"d","r"),"")))</f>
        <v/>
      </c>
      <c r="P10" s="47" t="str">
        <f aca="false">IF(OR($C10="",$D10=""),"",IF(Tasks!$D10="Milestone",IF(AND($C10&gt;=P$4,$C10&lt;P$4+IF($D$3="Day",1,7)),"◆",""),IF(AND($C10&lt;P$4+IF($D$3="Day",1,7),$D10&gt;=P$4),IF(MAX(P$4,$C10)&lt;=$C10+ROUND(($D10-$C10+1)*$E10,0)-1,"d","r"),"")))</f>
        <v/>
      </c>
      <c r="Q10" s="47" t="str">
        <f aca="false">IF(OR($C10="",$D10=""),"",IF(Tasks!$D10="Milestone",IF(AND($C10&gt;=Q$4,$C10&lt;Q$4+IF($D$3="Day",1,7)),"◆",""),IF(AND($C10&lt;Q$4+IF($D$3="Day",1,7),$D10&gt;=Q$4),IF(MAX(Q$4,$C10)&lt;=$C10+ROUND(($D10-$C10+1)*$E10,0)-1,"d","r"),"")))</f>
        <v/>
      </c>
      <c r="R10" s="47" t="str">
        <f aca="false">IF(OR($C10="",$D10=""),"",IF(Tasks!$D10="Milestone",IF(AND($C10&gt;=R$4,$C10&lt;R$4+IF($D$3="Day",1,7)),"◆",""),IF(AND($C10&lt;R$4+IF($D$3="Day",1,7),$D10&gt;=R$4),IF(MAX(R$4,$C10)&lt;=$C10+ROUND(($D10-$C10+1)*$E10,0)-1,"d","r"),"")))</f>
        <v/>
      </c>
      <c r="S10" s="47" t="str">
        <f aca="false">IF(OR($C10="",$D10=""),"",IF(Tasks!$D10="Milestone",IF(AND($C10&gt;=S$4,$C10&lt;S$4+IF($D$3="Day",1,7)),"◆",""),IF(AND($C10&lt;S$4+IF($D$3="Day",1,7),$D10&gt;=S$4),IF(MAX(S$4,$C10)&lt;=$C10+ROUND(($D10-$C10+1)*$E10,0)-1,"d","r"),"")))</f>
        <v/>
      </c>
      <c r="T10" s="47" t="str">
        <f aca="false">IF(OR($C10="",$D10=""),"",IF(Tasks!$D10="Milestone",IF(AND($C10&gt;=T$4,$C10&lt;T$4+IF($D$3="Day",1,7)),"◆",""),IF(AND($C10&lt;T$4+IF($D$3="Day",1,7),$D10&gt;=T$4),IF(MAX(T$4,$C10)&lt;=$C10+ROUND(($D10-$C10+1)*$E10,0)-1,"d","r"),"")))</f>
        <v/>
      </c>
      <c r="U10" s="47" t="str">
        <f aca="false">IF(OR($C10="",$D10=""),"",IF(Tasks!$D10="Milestone",IF(AND($C10&gt;=U$4,$C10&lt;U$4+IF($D$3="Day",1,7)),"◆",""),IF(AND($C10&lt;U$4+IF($D$3="Day",1,7),$D10&gt;=U$4),IF(MAX(U$4,$C10)&lt;=$C10+ROUND(($D10-$C10+1)*$E10,0)-1,"d","r"),"")))</f>
        <v/>
      </c>
      <c r="V10" s="47" t="str">
        <f aca="false">IF(OR($C10="",$D10=""),"",IF(Tasks!$D10="Milestone",IF(AND($C10&gt;=V$4,$C10&lt;V$4+IF($D$3="Day",1,7)),"◆",""),IF(AND($C10&lt;V$4+IF($D$3="Day",1,7),$D10&gt;=V$4),IF(MAX(V$4,$C10)&lt;=$C10+ROUND(($D10-$C10+1)*$E10,0)-1,"d","r"),"")))</f>
        <v/>
      </c>
      <c r="W10" s="47" t="str">
        <f aca="false">IF(OR($C10="",$D10=""),"",IF(Tasks!$D10="Milestone",IF(AND($C10&gt;=W$4,$C10&lt;W$4+IF($D$3="Day",1,7)),"◆",""),IF(AND($C10&lt;W$4+IF($D$3="Day",1,7),$D10&gt;=W$4),IF(MAX(W$4,$C10)&lt;=$C10+ROUND(($D10-$C10+1)*$E10,0)-1,"d","r"),"")))</f>
        <v/>
      </c>
      <c r="X10" s="47" t="str">
        <f aca="false">IF(OR($C10="",$D10=""),"",IF(Tasks!$D10="Milestone",IF(AND($C10&gt;=X$4,$C10&lt;X$4+IF($D$3="Day",1,7)),"◆",""),IF(AND($C10&lt;X$4+IF($D$3="Day",1,7),$D10&gt;=X$4),IF(MAX(X$4,$C10)&lt;=$C10+ROUND(($D10-$C10+1)*$E10,0)-1,"d","r"),"")))</f>
        <v/>
      </c>
      <c r="Y10" s="47" t="str">
        <f aca="false">IF(OR($C10="",$D10=""),"",IF(Tasks!$D10="Milestone",IF(AND($C10&gt;=Y$4,$C10&lt;Y$4+IF($D$3="Day",1,7)),"◆",""),IF(AND($C10&lt;Y$4+IF($D$3="Day",1,7),$D10&gt;=Y$4),IF(MAX(Y$4,$C10)&lt;=$C10+ROUND(($D10-$C10+1)*$E10,0)-1,"d","r"),"")))</f>
        <v/>
      </c>
      <c r="Z10" s="47" t="str">
        <f aca="false">IF(OR($C10="",$D10=""),"",IF(Tasks!$D10="Milestone",IF(AND($C10&gt;=Z$4,$C10&lt;Z$4+IF($D$3="Day",1,7)),"◆",""),IF(AND($C10&lt;Z$4+IF($D$3="Day",1,7),$D10&gt;=Z$4),IF(MAX(Z$4,$C10)&lt;=$C10+ROUND(($D10-$C10+1)*$E10,0)-1,"d","r"),"")))</f>
        <v/>
      </c>
      <c r="AA10" s="47" t="str">
        <f aca="false">IF(OR($C10="",$D10=""),"",IF(Tasks!$D10="Milestone",IF(AND($C10&gt;=AA$4,$C10&lt;AA$4+IF($D$3="Day",1,7)),"◆",""),IF(AND($C10&lt;AA$4+IF($D$3="Day",1,7),$D10&gt;=AA$4),IF(MAX(AA$4,$C10)&lt;=$C10+ROUND(($D10-$C10+1)*$E10,0)-1,"d","r"),"")))</f>
        <v/>
      </c>
      <c r="AB10" s="47" t="str">
        <f aca="false">IF(OR($C10="",$D10=""),"",IF(Tasks!$D10="Milestone",IF(AND($C10&gt;=AB$4,$C10&lt;AB$4+IF($D$3="Day",1,7)),"◆",""),IF(AND($C10&lt;AB$4+IF($D$3="Day",1,7),$D10&gt;=AB$4),IF(MAX(AB$4,$C10)&lt;=$C10+ROUND(($D10-$C10+1)*$E10,0)-1,"d","r"),"")))</f>
        <v/>
      </c>
      <c r="AC10" s="47" t="str">
        <f aca="false">IF(OR($C10="",$D10=""),"",IF(Tasks!$D10="Milestone",IF(AND($C10&gt;=AC$4,$C10&lt;AC$4+IF($D$3="Day",1,7)),"◆",""),IF(AND($C10&lt;AC$4+IF($D$3="Day",1,7),$D10&gt;=AC$4),IF(MAX(AC$4,$C10)&lt;=$C10+ROUND(($D10-$C10+1)*$E10,0)-1,"d","r"),"")))</f>
        <v/>
      </c>
      <c r="AD10" s="47" t="str">
        <f aca="false">IF(OR($C10="",$D10=""),"",IF(Tasks!$D10="Milestone",IF(AND($C10&gt;=AD$4,$C10&lt;AD$4+IF($D$3="Day",1,7)),"◆",""),IF(AND($C10&lt;AD$4+IF($D$3="Day",1,7),$D10&gt;=AD$4),IF(MAX(AD$4,$C10)&lt;=$C10+ROUND(($D10-$C10+1)*$E10,0)-1,"d","r"),"")))</f>
        <v/>
      </c>
      <c r="AE10" s="47" t="str">
        <f aca="false">IF(OR($C10="",$D10=""),"",IF(Tasks!$D10="Milestone",IF(AND($C10&gt;=AE$4,$C10&lt;AE$4+IF($D$3="Day",1,7)),"◆",""),IF(AND($C10&lt;AE$4+IF($D$3="Day",1,7),$D10&gt;=AE$4),IF(MAX(AE$4,$C10)&lt;=$C10+ROUND(($D10-$C10+1)*$E10,0)-1,"d","r"),"")))</f>
        <v/>
      </c>
      <c r="AF10" s="47" t="str">
        <f aca="false">IF(OR($C10="",$D10=""),"",IF(Tasks!$D10="Milestone",IF(AND($C10&gt;=AF$4,$C10&lt;AF$4+IF($D$3="Day",1,7)),"◆",""),IF(AND($C10&lt;AF$4+IF($D$3="Day",1,7),$D10&gt;=AF$4),IF(MAX(AF$4,$C10)&lt;=$C10+ROUND(($D10-$C10+1)*$E10,0)-1,"d","r"),"")))</f>
        <v/>
      </c>
      <c r="AG10" s="47" t="str">
        <f aca="false">IF(OR($C10="",$D10=""),"",IF(Tasks!$D10="Milestone",IF(AND($C10&gt;=AG$4,$C10&lt;AG$4+IF($D$3="Day",1,7)),"◆",""),IF(AND($C10&lt;AG$4+IF($D$3="Day",1,7),$D10&gt;=AG$4),IF(MAX(AG$4,$C10)&lt;=$C10+ROUND(($D10-$C10+1)*$E10,0)-1,"d","r"),"")))</f>
        <v/>
      </c>
      <c r="AH10" s="47" t="str">
        <f aca="false">IF(OR($C10="",$D10=""),"",IF(Tasks!$D10="Milestone",IF(AND($C10&gt;=AH$4,$C10&lt;AH$4+IF($D$3="Day",1,7)),"◆",""),IF(AND($C10&lt;AH$4+IF($D$3="Day",1,7),$D10&gt;=AH$4),IF(MAX(AH$4,$C10)&lt;=$C10+ROUND(($D10-$C10+1)*$E10,0)-1,"d","r"),"")))</f>
        <v/>
      </c>
      <c r="AI10" s="47" t="str">
        <f aca="false">IF(OR($C10="",$D10=""),"",IF(Tasks!$D10="Milestone",IF(AND($C10&gt;=AI$4,$C10&lt;AI$4+IF($D$3="Day",1,7)),"◆",""),IF(AND($C10&lt;AI$4+IF($D$3="Day",1,7),$D10&gt;=AI$4),IF(MAX(AI$4,$C10)&lt;=$C10+ROUND(($D10-$C10+1)*$E10,0)-1,"d","r"),"")))</f>
        <v/>
      </c>
      <c r="AJ10" s="47" t="str">
        <f aca="false">IF(OR($C10="",$D10=""),"",IF(Tasks!$D10="Milestone",IF(AND($C10&gt;=AJ$4,$C10&lt;AJ$4+IF($D$3="Day",1,7)),"◆",""),IF(AND($C10&lt;AJ$4+IF($D$3="Day",1,7),$D10&gt;=AJ$4),IF(MAX(AJ$4,$C10)&lt;=$C10+ROUND(($D10-$C10+1)*$E10,0)-1,"d","r"),"")))</f>
        <v/>
      </c>
      <c r="AK10" s="47" t="str">
        <f aca="false">IF(OR($C10="",$D10=""),"",IF(Tasks!$D10="Milestone",IF(AND($C10&gt;=AK$4,$C10&lt;AK$4+IF($D$3="Day",1,7)),"◆",""),IF(AND($C10&lt;AK$4+IF($D$3="Day",1,7),$D10&gt;=AK$4),IF(MAX(AK$4,$C10)&lt;=$C10+ROUND(($D10-$C10+1)*$E10,0)-1,"d","r"),"")))</f>
        <v/>
      </c>
      <c r="AL10" s="47" t="str">
        <f aca="false">IF(OR($C10="",$D10=""),"",IF(Tasks!$D10="Milestone",IF(AND($C10&gt;=AL$4,$C10&lt;AL$4+IF($D$3="Day",1,7)),"◆",""),IF(AND($C10&lt;AL$4+IF($D$3="Day",1,7),$D10&gt;=AL$4),IF(MAX(AL$4,$C10)&lt;=$C10+ROUND(($D10-$C10+1)*$E10,0)-1,"d","r"),"")))</f>
        <v/>
      </c>
      <c r="AM10" s="47" t="str">
        <f aca="false">IF(OR($C10="",$D10=""),"",IF(Tasks!$D10="Milestone",IF(AND($C10&gt;=AM$4,$C10&lt;AM$4+IF($D$3="Day",1,7)),"◆",""),IF(AND($C10&lt;AM$4+IF($D$3="Day",1,7),$D10&gt;=AM$4),IF(MAX(AM$4,$C10)&lt;=$C10+ROUND(($D10-$C10+1)*$E10,0)-1,"d","r"),"")))</f>
        <v/>
      </c>
      <c r="AN10" s="47" t="str">
        <f aca="false">IF(OR($C10="",$D10=""),"",IF(Tasks!$D10="Milestone",IF(AND($C10&gt;=AN$4,$C10&lt;AN$4+IF($D$3="Day",1,7)),"◆",""),IF(AND($C10&lt;AN$4+IF($D$3="Day",1,7),$D10&gt;=AN$4),IF(MAX(AN$4,$C10)&lt;=$C10+ROUND(($D10-$C10+1)*$E10,0)-1,"d","r"),"")))</f>
        <v/>
      </c>
      <c r="AO10" s="47" t="str">
        <f aca="false">IF(OR($C10="",$D10=""),"",IF(Tasks!$D10="Milestone",IF(AND($C10&gt;=AO$4,$C10&lt;AO$4+IF($D$3="Day",1,7)),"◆",""),IF(AND($C10&lt;AO$4+IF($D$3="Day",1,7),$D10&gt;=AO$4),IF(MAX(AO$4,$C10)&lt;=$C10+ROUND(($D10-$C10+1)*$E10,0)-1,"d","r"),"")))</f>
        <v/>
      </c>
      <c r="AP10" s="47" t="str">
        <f aca="false">IF(OR($C10="",$D10=""),"",IF(Tasks!$D10="Milestone",IF(AND($C10&gt;=AP$4,$C10&lt;AP$4+IF($D$3="Day",1,7)),"◆",""),IF(AND($C10&lt;AP$4+IF($D$3="Day",1,7),$D10&gt;=AP$4),IF(MAX(AP$4,$C10)&lt;=$C10+ROUND(($D10-$C10+1)*$E10,0)-1,"d","r"),"")))</f>
        <v/>
      </c>
      <c r="AQ10" s="47" t="str">
        <f aca="false">IF(OR($C10="",$D10=""),"",IF(Tasks!$D10="Milestone",IF(AND($C10&gt;=AQ$4,$C10&lt;AQ$4+IF($D$3="Day",1,7)),"◆",""),IF(AND($C10&lt;AQ$4+IF($D$3="Day",1,7),$D10&gt;=AQ$4),IF(MAX(AQ$4,$C10)&lt;=$C10+ROUND(($D10-$C10+1)*$E10,0)-1,"d","r"),"")))</f>
        <v/>
      </c>
      <c r="AR10" s="47" t="str">
        <f aca="false">IF(OR($C10="",$D10=""),"",IF(Tasks!$D10="Milestone",IF(AND($C10&gt;=AR$4,$C10&lt;AR$4+IF($D$3="Day",1,7)),"◆",""),IF(AND($C10&lt;AR$4+IF($D$3="Day",1,7),$D10&gt;=AR$4),IF(MAX(AR$4,$C10)&lt;=$C10+ROUND(($D10-$C10+1)*$E10,0)-1,"d","r"),"")))</f>
        <v/>
      </c>
      <c r="AS10" s="47" t="str">
        <f aca="false">IF(OR($C10="",$D10=""),"",IF(Tasks!$D10="Milestone",IF(AND($C10&gt;=AS$4,$C10&lt;AS$4+IF($D$3="Day",1,7)),"◆",""),IF(AND($C10&lt;AS$4+IF($D$3="Day",1,7),$D10&gt;=AS$4),IF(MAX(AS$4,$C10)&lt;=$C10+ROUND(($D10-$C10+1)*$E10,0)-1,"d","r"),"")))</f>
        <v/>
      </c>
      <c r="AT10" s="47" t="str">
        <f aca="false">IF(OR($C10="",$D10=""),"",IF(Tasks!$D10="Milestone",IF(AND($C10&gt;=AT$4,$C10&lt;AT$4+IF($D$3="Day",1,7)),"◆",""),IF(AND($C10&lt;AT$4+IF($D$3="Day",1,7),$D10&gt;=AT$4),IF(MAX(AT$4,$C10)&lt;=$C10+ROUND(($D10-$C10+1)*$E10,0)-1,"d","r"),"")))</f>
        <v/>
      </c>
      <c r="AU10" s="47" t="str">
        <f aca="false">IF(OR($C10="",$D10=""),"",IF(Tasks!$D10="Milestone",IF(AND($C10&gt;=AU$4,$C10&lt;AU$4+IF($D$3="Day",1,7)),"◆",""),IF(AND($C10&lt;AU$4+IF($D$3="Day",1,7),$D10&gt;=AU$4),IF(MAX(AU$4,$C10)&lt;=$C10+ROUND(($D10-$C10+1)*$E10,0)-1,"d","r"),"")))</f>
        <v/>
      </c>
      <c r="AV10" s="47" t="str">
        <f aca="false">IF(OR($C10="",$D10=""),"",IF(Tasks!$D10="Milestone",IF(AND($C10&gt;=AV$4,$C10&lt;AV$4+IF($D$3="Day",1,7)),"◆",""),IF(AND($C10&lt;AV$4+IF($D$3="Day",1,7),$D10&gt;=AV$4),IF(MAX(AV$4,$C10)&lt;=$C10+ROUND(($D10-$C10+1)*$E10,0)-1,"d","r"),"")))</f>
        <v/>
      </c>
      <c r="AW10" s="47" t="str">
        <f aca="false">IF(OR($C10="",$D10=""),"",IF(Tasks!$D10="Milestone",IF(AND($C10&gt;=AW$4,$C10&lt;AW$4+IF($D$3="Day",1,7)),"◆",""),IF(AND($C10&lt;AW$4+IF($D$3="Day",1,7),$D10&gt;=AW$4),IF(MAX(AW$4,$C10)&lt;=$C10+ROUND(($D10-$C10+1)*$E10,0)-1,"d","r"),"")))</f>
        <v/>
      </c>
      <c r="AX10" s="47" t="str">
        <f aca="false">IF(OR($C10="",$D10=""),"",IF(Tasks!$D10="Milestone",IF(AND($C10&gt;=AX$4,$C10&lt;AX$4+IF($D$3="Day",1,7)),"◆",""),IF(AND($C10&lt;AX$4+IF($D$3="Day",1,7),$D10&gt;=AX$4),IF(MAX(AX$4,$C10)&lt;=$C10+ROUND(($D10-$C10+1)*$E10,0)-1,"d","r"),"")))</f>
        <v/>
      </c>
      <c r="AY10" s="47" t="str">
        <f aca="false">IF(OR($C10="",$D10=""),"",IF(Tasks!$D10="Milestone",IF(AND($C10&gt;=AY$4,$C10&lt;AY$4+IF($D$3="Day",1,7)),"◆",""),IF(AND($C10&lt;AY$4+IF($D$3="Day",1,7),$D10&gt;=AY$4),IF(MAX(AY$4,$C10)&lt;=$C10+ROUND(($D10-$C10+1)*$E10,0)-1,"d","r"),"")))</f>
        <v/>
      </c>
      <c r="AZ10" s="47" t="str">
        <f aca="false">IF(OR($C10="",$D10=""),"",IF(Tasks!$D10="Milestone",IF(AND($C10&gt;=AZ$4,$C10&lt;AZ$4+IF($D$3="Day",1,7)),"◆",""),IF(AND($C10&lt;AZ$4+IF($D$3="Day",1,7),$D10&gt;=AZ$4),IF(MAX(AZ$4,$C10)&lt;=$C10+ROUND(($D10-$C10+1)*$E10,0)-1,"d","r"),"")))</f>
        <v/>
      </c>
      <c r="BA10" s="47" t="str">
        <f aca="false">IF(OR($C10="",$D10=""),"",IF(Tasks!$D10="Milestone",IF(AND($C10&gt;=BA$4,$C10&lt;BA$4+IF($D$3="Day",1,7)),"◆",""),IF(AND($C10&lt;BA$4+IF($D$3="Day",1,7),$D10&gt;=BA$4),IF(MAX(BA$4,$C10)&lt;=$C10+ROUND(($D10-$C10+1)*$E10,0)-1,"d","r"),"")))</f>
        <v/>
      </c>
      <c r="BB10" s="47" t="str">
        <f aca="false">IF(OR($C10="",$D10=""),"",IF(Tasks!$D10="Milestone",IF(AND($C10&gt;=BB$4,$C10&lt;BB$4+IF($D$3="Day",1,7)),"◆",""),IF(AND($C10&lt;BB$4+IF($D$3="Day",1,7),$D10&gt;=BB$4),IF(MAX(BB$4,$C10)&lt;=$C10+ROUND(($D10-$C10+1)*$E10,0)-1,"d","r"),"")))</f>
        <v/>
      </c>
      <c r="BC10" s="47" t="str">
        <f aca="false">IF(OR($C10="",$D10=""),"",IF(Tasks!$D10="Milestone",IF(AND($C10&gt;=BC$4,$C10&lt;BC$4+IF($D$3="Day",1,7)),"◆",""),IF(AND($C10&lt;BC$4+IF($D$3="Day",1,7),$D10&gt;=BC$4),IF(MAX(BC$4,$C10)&lt;=$C10+ROUND(($D10-$C10+1)*$E10,0)-1,"d","r"),"")))</f>
        <v/>
      </c>
      <c r="BD10" s="47" t="str">
        <f aca="false">IF(OR($C10="",$D10=""),"",IF(Tasks!$D10="Milestone",IF(AND($C10&gt;=BD$4,$C10&lt;BD$4+IF($D$3="Day",1,7)),"◆",""),IF(AND($C10&lt;BD$4+IF($D$3="Day",1,7),$D10&gt;=BD$4),IF(MAX(BD$4,$C10)&lt;=$C10+ROUND(($D10-$C10+1)*$E10,0)-1,"d","r"),"")))</f>
        <v/>
      </c>
      <c r="BE10" s="47" t="str">
        <f aca="false">IF(OR($C10="",$D10=""),"",IF(Tasks!$D10="Milestone",IF(AND($C10&gt;=BE$4,$C10&lt;BE$4+IF($D$3="Day",1,7)),"◆",""),IF(AND($C10&lt;BE$4+IF($D$3="Day",1,7),$D10&gt;=BE$4),IF(MAX(BE$4,$C10)&lt;=$C10+ROUND(($D10-$C10+1)*$E10,0)-1,"d","r"),"")))</f>
        <v/>
      </c>
    </row>
    <row r="11" customFormat="false" ht="18" hidden="false" customHeight="true" outlineLevel="0" collapsed="false">
      <c r="A11" s="43" t="str">
        <f aca="false">IF(Tasks!$B11="","",IF(Tasks!$D11="Milestone","◆ ","")&amp;Tasks!B11)</f>
        <v>Set up hosting and CMS</v>
      </c>
      <c r="B11" s="44" t="str">
        <f aca="false">IF(Tasks!$B11="","",IF(Tasks!C11="","",Tasks!C11))</f>
        <v>Riley</v>
      </c>
      <c r="C11" s="45" t="n">
        <f aca="false">IF(OR(Tasks!$B11="",Tasks!E11=""),"",Tasks!E11)</f>
        <v>46314</v>
      </c>
      <c r="D11" s="45" t="n">
        <f aca="false">IF(Tasks!$B11="","",Tasks!G11)</f>
        <v>46320</v>
      </c>
      <c r="E11" s="46" t="n">
        <f aca="false">IF(Tasks!$B11="","",N(Tasks!H11))</f>
        <v>0.6</v>
      </c>
      <c r="F11" s="47" t="str">
        <f aca="false">IF(OR($C11="",$D11=""),"",IF(Tasks!$D11="Milestone",IF(AND($C11&gt;=F$4,$C11&lt;F$4+IF($D$3="Day",1,7)),"◆",""),IF(AND($C11&lt;F$4+IF($D$3="Day",1,7),$D11&gt;=F$4),IF(MAX(F$4,$C11)&lt;=$C11+ROUND(($D11-$C11+1)*$E11,0)-1,"d","r"),"")))</f>
        <v/>
      </c>
      <c r="G11" s="47" t="str">
        <f aca="false">IF(OR($C11="",$D11=""),"",IF(Tasks!$D11="Milestone",IF(AND($C11&gt;=G$4,$C11&lt;G$4+IF($D$3="Day",1,7)),"◆",""),IF(AND($C11&lt;G$4+IF($D$3="Day",1,7),$D11&gt;=G$4),IF(MAX(G$4,$C11)&lt;=$C11+ROUND(($D11-$C11+1)*$E11,0)-1,"d","r"),"")))</f>
        <v/>
      </c>
      <c r="H11" s="47" t="str">
        <f aca="false">IF(OR($C11="",$D11=""),"",IF(Tasks!$D11="Milestone",IF(AND($C11&gt;=H$4,$C11&lt;H$4+IF($D$3="Day",1,7)),"◆",""),IF(AND($C11&lt;H$4+IF($D$3="Day",1,7),$D11&gt;=H$4),IF(MAX(H$4,$C11)&lt;=$C11+ROUND(($D11-$C11+1)*$E11,0)-1,"d","r"),"")))</f>
        <v>d</v>
      </c>
      <c r="I11" s="47" t="str">
        <f aca="false">IF(OR($C11="",$D11=""),"",IF(Tasks!$D11="Milestone",IF(AND($C11&gt;=I$4,$C11&lt;I$4+IF($D$3="Day",1,7)),"◆",""),IF(AND($C11&lt;I$4+IF($D$3="Day",1,7),$D11&gt;=I$4),IF(MAX(I$4,$C11)&lt;=$C11+ROUND(($D11-$C11+1)*$E11,0)-1,"d","r"),"")))</f>
        <v/>
      </c>
      <c r="J11" s="47" t="str">
        <f aca="false">IF(OR($C11="",$D11=""),"",IF(Tasks!$D11="Milestone",IF(AND($C11&gt;=J$4,$C11&lt;J$4+IF($D$3="Day",1,7)),"◆",""),IF(AND($C11&lt;J$4+IF($D$3="Day",1,7),$D11&gt;=J$4),IF(MAX(J$4,$C11)&lt;=$C11+ROUND(($D11-$C11+1)*$E11,0)-1,"d","r"),"")))</f>
        <v/>
      </c>
      <c r="K11" s="47" t="str">
        <f aca="false">IF(OR($C11="",$D11=""),"",IF(Tasks!$D11="Milestone",IF(AND($C11&gt;=K$4,$C11&lt;K$4+IF($D$3="Day",1,7)),"◆",""),IF(AND($C11&lt;K$4+IF($D$3="Day",1,7),$D11&gt;=K$4),IF(MAX(K$4,$C11)&lt;=$C11+ROUND(($D11-$C11+1)*$E11,0)-1,"d","r"),"")))</f>
        <v/>
      </c>
      <c r="L11" s="47" t="str">
        <f aca="false">IF(OR($C11="",$D11=""),"",IF(Tasks!$D11="Milestone",IF(AND($C11&gt;=L$4,$C11&lt;L$4+IF($D$3="Day",1,7)),"◆",""),IF(AND($C11&lt;L$4+IF($D$3="Day",1,7),$D11&gt;=L$4),IF(MAX(L$4,$C11)&lt;=$C11+ROUND(($D11-$C11+1)*$E11,0)-1,"d","r"),"")))</f>
        <v/>
      </c>
      <c r="M11" s="47" t="str">
        <f aca="false">IF(OR($C11="",$D11=""),"",IF(Tasks!$D11="Milestone",IF(AND($C11&gt;=M$4,$C11&lt;M$4+IF($D$3="Day",1,7)),"◆",""),IF(AND($C11&lt;M$4+IF($D$3="Day",1,7),$D11&gt;=M$4),IF(MAX(M$4,$C11)&lt;=$C11+ROUND(($D11-$C11+1)*$E11,0)-1,"d","r"),"")))</f>
        <v/>
      </c>
      <c r="N11" s="47" t="str">
        <f aca="false">IF(OR($C11="",$D11=""),"",IF(Tasks!$D11="Milestone",IF(AND($C11&gt;=N$4,$C11&lt;N$4+IF($D$3="Day",1,7)),"◆",""),IF(AND($C11&lt;N$4+IF($D$3="Day",1,7),$D11&gt;=N$4),IF(MAX(N$4,$C11)&lt;=$C11+ROUND(($D11-$C11+1)*$E11,0)-1,"d","r"),"")))</f>
        <v/>
      </c>
      <c r="O11" s="47" t="str">
        <f aca="false">IF(OR($C11="",$D11=""),"",IF(Tasks!$D11="Milestone",IF(AND($C11&gt;=O$4,$C11&lt;O$4+IF($D$3="Day",1,7)),"◆",""),IF(AND($C11&lt;O$4+IF($D$3="Day",1,7),$D11&gt;=O$4),IF(MAX(O$4,$C11)&lt;=$C11+ROUND(($D11-$C11+1)*$E11,0)-1,"d","r"),"")))</f>
        <v/>
      </c>
      <c r="P11" s="47" t="str">
        <f aca="false">IF(OR($C11="",$D11=""),"",IF(Tasks!$D11="Milestone",IF(AND($C11&gt;=P$4,$C11&lt;P$4+IF($D$3="Day",1,7)),"◆",""),IF(AND($C11&lt;P$4+IF($D$3="Day",1,7),$D11&gt;=P$4),IF(MAX(P$4,$C11)&lt;=$C11+ROUND(($D11-$C11+1)*$E11,0)-1,"d","r"),"")))</f>
        <v/>
      </c>
      <c r="Q11" s="47" t="str">
        <f aca="false">IF(OR($C11="",$D11=""),"",IF(Tasks!$D11="Milestone",IF(AND($C11&gt;=Q$4,$C11&lt;Q$4+IF($D$3="Day",1,7)),"◆",""),IF(AND($C11&lt;Q$4+IF($D$3="Day",1,7),$D11&gt;=Q$4),IF(MAX(Q$4,$C11)&lt;=$C11+ROUND(($D11-$C11+1)*$E11,0)-1,"d","r"),"")))</f>
        <v/>
      </c>
      <c r="R11" s="47" t="str">
        <f aca="false">IF(OR($C11="",$D11=""),"",IF(Tasks!$D11="Milestone",IF(AND($C11&gt;=R$4,$C11&lt;R$4+IF($D$3="Day",1,7)),"◆",""),IF(AND($C11&lt;R$4+IF($D$3="Day",1,7),$D11&gt;=R$4),IF(MAX(R$4,$C11)&lt;=$C11+ROUND(($D11-$C11+1)*$E11,0)-1,"d","r"),"")))</f>
        <v/>
      </c>
      <c r="S11" s="47" t="str">
        <f aca="false">IF(OR($C11="",$D11=""),"",IF(Tasks!$D11="Milestone",IF(AND($C11&gt;=S$4,$C11&lt;S$4+IF($D$3="Day",1,7)),"◆",""),IF(AND($C11&lt;S$4+IF($D$3="Day",1,7),$D11&gt;=S$4),IF(MAX(S$4,$C11)&lt;=$C11+ROUND(($D11-$C11+1)*$E11,0)-1,"d","r"),"")))</f>
        <v/>
      </c>
      <c r="T11" s="47" t="str">
        <f aca="false">IF(OR($C11="",$D11=""),"",IF(Tasks!$D11="Milestone",IF(AND($C11&gt;=T$4,$C11&lt;T$4+IF($D$3="Day",1,7)),"◆",""),IF(AND($C11&lt;T$4+IF($D$3="Day",1,7),$D11&gt;=T$4),IF(MAX(T$4,$C11)&lt;=$C11+ROUND(($D11-$C11+1)*$E11,0)-1,"d","r"),"")))</f>
        <v/>
      </c>
      <c r="U11" s="47" t="str">
        <f aca="false">IF(OR($C11="",$D11=""),"",IF(Tasks!$D11="Milestone",IF(AND($C11&gt;=U$4,$C11&lt;U$4+IF($D$3="Day",1,7)),"◆",""),IF(AND($C11&lt;U$4+IF($D$3="Day",1,7),$D11&gt;=U$4),IF(MAX(U$4,$C11)&lt;=$C11+ROUND(($D11-$C11+1)*$E11,0)-1,"d","r"),"")))</f>
        <v/>
      </c>
      <c r="V11" s="47" t="str">
        <f aca="false">IF(OR($C11="",$D11=""),"",IF(Tasks!$D11="Milestone",IF(AND($C11&gt;=V$4,$C11&lt;V$4+IF($D$3="Day",1,7)),"◆",""),IF(AND($C11&lt;V$4+IF($D$3="Day",1,7),$D11&gt;=V$4),IF(MAX(V$4,$C11)&lt;=$C11+ROUND(($D11-$C11+1)*$E11,0)-1,"d","r"),"")))</f>
        <v/>
      </c>
      <c r="W11" s="47" t="str">
        <f aca="false">IF(OR($C11="",$D11=""),"",IF(Tasks!$D11="Milestone",IF(AND($C11&gt;=W$4,$C11&lt;W$4+IF($D$3="Day",1,7)),"◆",""),IF(AND($C11&lt;W$4+IF($D$3="Day",1,7),$D11&gt;=W$4),IF(MAX(W$4,$C11)&lt;=$C11+ROUND(($D11-$C11+1)*$E11,0)-1,"d","r"),"")))</f>
        <v/>
      </c>
      <c r="X11" s="47" t="str">
        <f aca="false">IF(OR($C11="",$D11=""),"",IF(Tasks!$D11="Milestone",IF(AND($C11&gt;=X$4,$C11&lt;X$4+IF($D$3="Day",1,7)),"◆",""),IF(AND($C11&lt;X$4+IF($D$3="Day",1,7),$D11&gt;=X$4),IF(MAX(X$4,$C11)&lt;=$C11+ROUND(($D11-$C11+1)*$E11,0)-1,"d","r"),"")))</f>
        <v/>
      </c>
      <c r="Y11" s="47" t="str">
        <f aca="false">IF(OR($C11="",$D11=""),"",IF(Tasks!$D11="Milestone",IF(AND($C11&gt;=Y$4,$C11&lt;Y$4+IF($D$3="Day",1,7)),"◆",""),IF(AND($C11&lt;Y$4+IF($D$3="Day",1,7),$D11&gt;=Y$4),IF(MAX(Y$4,$C11)&lt;=$C11+ROUND(($D11-$C11+1)*$E11,0)-1,"d","r"),"")))</f>
        <v/>
      </c>
      <c r="Z11" s="47" t="str">
        <f aca="false">IF(OR($C11="",$D11=""),"",IF(Tasks!$D11="Milestone",IF(AND($C11&gt;=Z$4,$C11&lt;Z$4+IF($D$3="Day",1,7)),"◆",""),IF(AND($C11&lt;Z$4+IF($D$3="Day",1,7),$D11&gt;=Z$4),IF(MAX(Z$4,$C11)&lt;=$C11+ROUND(($D11-$C11+1)*$E11,0)-1,"d","r"),"")))</f>
        <v/>
      </c>
      <c r="AA11" s="47" t="str">
        <f aca="false">IF(OR($C11="",$D11=""),"",IF(Tasks!$D11="Milestone",IF(AND($C11&gt;=AA$4,$C11&lt;AA$4+IF($D$3="Day",1,7)),"◆",""),IF(AND($C11&lt;AA$4+IF($D$3="Day",1,7),$D11&gt;=AA$4),IF(MAX(AA$4,$C11)&lt;=$C11+ROUND(($D11-$C11+1)*$E11,0)-1,"d","r"),"")))</f>
        <v/>
      </c>
      <c r="AB11" s="47" t="str">
        <f aca="false">IF(OR($C11="",$D11=""),"",IF(Tasks!$D11="Milestone",IF(AND($C11&gt;=AB$4,$C11&lt;AB$4+IF($D$3="Day",1,7)),"◆",""),IF(AND($C11&lt;AB$4+IF($D$3="Day",1,7),$D11&gt;=AB$4),IF(MAX(AB$4,$C11)&lt;=$C11+ROUND(($D11-$C11+1)*$E11,0)-1,"d","r"),"")))</f>
        <v/>
      </c>
      <c r="AC11" s="47" t="str">
        <f aca="false">IF(OR($C11="",$D11=""),"",IF(Tasks!$D11="Milestone",IF(AND($C11&gt;=AC$4,$C11&lt;AC$4+IF($D$3="Day",1,7)),"◆",""),IF(AND($C11&lt;AC$4+IF($D$3="Day",1,7),$D11&gt;=AC$4),IF(MAX(AC$4,$C11)&lt;=$C11+ROUND(($D11-$C11+1)*$E11,0)-1,"d","r"),"")))</f>
        <v/>
      </c>
      <c r="AD11" s="47" t="str">
        <f aca="false">IF(OR($C11="",$D11=""),"",IF(Tasks!$D11="Milestone",IF(AND($C11&gt;=AD$4,$C11&lt;AD$4+IF($D$3="Day",1,7)),"◆",""),IF(AND($C11&lt;AD$4+IF($D$3="Day",1,7),$D11&gt;=AD$4),IF(MAX(AD$4,$C11)&lt;=$C11+ROUND(($D11-$C11+1)*$E11,0)-1,"d","r"),"")))</f>
        <v/>
      </c>
      <c r="AE11" s="47" t="str">
        <f aca="false">IF(OR($C11="",$D11=""),"",IF(Tasks!$D11="Milestone",IF(AND($C11&gt;=AE$4,$C11&lt;AE$4+IF($D$3="Day",1,7)),"◆",""),IF(AND($C11&lt;AE$4+IF($D$3="Day",1,7),$D11&gt;=AE$4),IF(MAX(AE$4,$C11)&lt;=$C11+ROUND(($D11-$C11+1)*$E11,0)-1,"d","r"),"")))</f>
        <v/>
      </c>
      <c r="AF11" s="47" t="str">
        <f aca="false">IF(OR($C11="",$D11=""),"",IF(Tasks!$D11="Milestone",IF(AND($C11&gt;=AF$4,$C11&lt;AF$4+IF($D$3="Day",1,7)),"◆",""),IF(AND($C11&lt;AF$4+IF($D$3="Day",1,7),$D11&gt;=AF$4),IF(MAX(AF$4,$C11)&lt;=$C11+ROUND(($D11-$C11+1)*$E11,0)-1,"d","r"),"")))</f>
        <v/>
      </c>
      <c r="AG11" s="47" t="str">
        <f aca="false">IF(OR($C11="",$D11=""),"",IF(Tasks!$D11="Milestone",IF(AND($C11&gt;=AG$4,$C11&lt;AG$4+IF($D$3="Day",1,7)),"◆",""),IF(AND($C11&lt;AG$4+IF($D$3="Day",1,7),$D11&gt;=AG$4),IF(MAX(AG$4,$C11)&lt;=$C11+ROUND(($D11-$C11+1)*$E11,0)-1,"d","r"),"")))</f>
        <v/>
      </c>
      <c r="AH11" s="47" t="str">
        <f aca="false">IF(OR($C11="",$D11=""),"",IF(Tasks!$D11="Milestone",IF(AND($C11&gt;=AH$4,$C11&lt;AH$4+IF($D$3="Day",1,7)),"◆",""),IF(AND($C11&lt;AH$4+IF($D$3="Day",1,7),$D11&gt;=AH$4),IF(MAX(AH$4,$C11)&lt;=$C11+ROUND(($D11-$C11+1)*$E11,0)-1,"d","r"),"")))</f>
        <v/>
      </c>
      <c r="AI11" s="47" t="str">
        <f aca="false">IF(OR($C11="",$D11=""),"",IF(Tasks!$D11="Milestone",IF(AND($C11&gt;=AI$4,$C11&lt;AI$4+IF($D$3="Day",1,7)),"◆",""),IF(AND($C11&lt;AI$4+IF($D$3="Day",1,7),$D11&gt;=AI$4),IF(MAX(AI$4,$C11)&lt;=$C11+ROUND(($D11-$C11+1)*$E11,0)-1,"d","r"),"")))</f>
        <v/>
      </c>
      <c r="AJ11" s="47" t="str">
        <f aca="false">IF(OR($C11="",$D11=""),"",IF(Tasks!$D11="Milestone",IF(AND($C11&gt;=AJ$4,$C11&lt;AJ$4+IF($D$3="Day",1,7)),"◆",""),IF(AND($C11&lt;AJ$4+IF($D$3="Day",1,7),$D11&gt;=AJ$4),IF(MAX(AJ$4,$C11)&lt;=$C11+ROUND(($D11-$C11+1)*$E11,0)-1,"d","r"),"")))</f>
        <v/>
      </c>
      <c r="AK11" s="47" t="str">
        <f aca="false">IF(OR($C11="",$D11=""),"",IF(Tasks!$D11="Milestone",IF(AND($C11&gt;=AK$4,$C11&lt;AK$4+IF($D$3="Day",1,7)),"◆",""),IF(AND($C11&lt;AK$4+IF($D$3="Day",1,7),$D11&gt;=AK$4),IF(MAX(AK$4,$C11)&lt;=$C11+ROUND(($D11-$C11+1)*$E11,0)-1,"d","r"),"")))</f>
        <v/>
      </c>
      <c r="AL11" s="47" t="str">
        <f aca="false">IF(OR($C11="",$D11=""),"",IF(Tasks!$D11="Milestone",IF(AND($C11&gt;=AL$4,$C11&lt;AL$4+IF($D$3="Day",1,7)),"◆",""),IF(AND($C11&lt;AL$4+IF($D$3="Day",1,7),$D11&gt;=AL$4),IF(MAX(AL$4,$C11)&lt;=$C11+ROUND(($D11-$C11+1)*$E11,0)-1,"d","r"),"")))</f>
        <v/>
      </c>
      <c r="AM11" s="47" t="str">
        <f aca="false">IF(OR($C11="",$D11=""),"",IF(Tasks!$D11="Milestone",IF(AND($C11&gt;=AM$4,$C11&lt;AM$4+IF($D$3="Day",1,7)),"◆",""),IF(AND($C11&lt;AM$4+IF($D$3="Day",1,7),$D11&gt;=AM$4),IF(MAX(AM$4,$C11)&lt;=$C11+ROUND(($D11-$C11+1)*$E11,0)-1,"d","r"),"")))</f>
        <v/>
      </c>
      <c r="AN11" s="47" t="str">
        <f aca="false">IF(OR($C11="",$D11=""),"",IF(Tasks!$D11="Milestone",IF(AND($C11&gt;=AN$4,$C11&lt;AN$4+IF($D$3="Day",1,7)),"◆",""),IF(AND($C11&lt;AN$4+IF($D$3="Day",1,7),$D11&gt;=AN$4),IF(MAX(AN$4,$C11)&lt;=$C11+ROUND(($D11-$C11+1)*$E11,0)-1,"d","r"),"")))</f>
        <v/>
      </c>
      <c r="AO11" s="47" t="str">
        <f aca="false">IF(OR($C11="",$D11=""),"",IF(Tasks!$D11="Milestone",IF(AND($C11&gt;=AO$4,$C11&lt;AO$4+IF($D$3="Day",1,7)),"◆",""),IF(AND($C11&lt;AO$4+IF($D$3="Day",1,7),$D11&gt;=AO$4),IF(MAX(AO$4,$C11)&lt;=$C11+ROUND(($D11-$C11+1)*$E11,0)-1,"d","r"),"")))</f>
        <v/>
      </c>
      <c r="AP11" s="47" t="str">
        <f aca="false">IF(OR($C11="",$D11=""),"",IF(Tasks!$D11="Milestone",IF(AND($C11&gt;=AP$4,$C11&lt;AP$4+IF($D$3="Day",1,7)),"◆",""),IF(AND($C11&lt;AP$4+IF($D$3="Day",1,7),$D11&gt;=AP$4),IF(MAX(AP$4,$C11)&lt;=$C11+ROUND(($D11-$C11+1)*$E11,0)-1,"d","r"),"")))</f>
        <v/>
      </c>
      <c r="AQ11" s="47" t="str">
        <f aca="false">IF(OR($C11="",$D11=""),"",IF(Tasks!$D11="Milestone",IF(AND($C11&gt;=AQ$4,$C11&lt;AQ$4+IF($D$3="Day",1,7)),"◆",""),IF(AND($C11&lt;AQ$4+IF($D$3="Day",1,7),$D11&gt;=AQ$4),IF(MAX(AQ$4,$C11)&lt;=$C11+ROUND(($D11-$C11+1)*$E11,0)-1,"d","r"),"")))</f>
        <v/>
      </c>
      <c r="AR11" s="47" t="str">
        <f aca="false">IF(OR($C11="",$D11=""),"",IF(Tasks!$D11="Milestone",IF(AND($C11&gt;=AR$4,$C11&lt;AR$4+IF($D$3="Day",1,7)),"◆",""),IF(AND($C11&lt;AR$4+IF($D$3="Day",1,7),$D11&gt;=AR$4),IF(MAX(AR$4,$C11)&lt;=$C11+ROUND(($D11-$C11+1)*$E11,0)-1,"d","r"),"")))</f>
        <v/>
      </c>
      <c r="AS11" s="47" t="str">
        <f aca="false">IF(OR($C11="",$D11=""),"",IF(Tasks!$D11="Milestone",IF(AND($C11&gt;=AS$4,$C11&lt;AS$4+IF($D$3="Day",1,7)),"◆",""),IF(AND($C11&lt;AS$4+IF($D$3="Day",1,7),$D11&gt;=AS$4),IF(MAX(AS$4,$C11)&lt;=$C11+ROUND(($D11-$C11+1)*$E11,0)-1,"d","r"),"")))</f>
        <v/>
      </c>
      <c r="AT11" s="47" t="str">
        <f aca="false">IF(OR($C11="",$D11=""),"",IF(Tasks!$D11="Milestone",IF(AND($C11&gt;=AT$4,$C11&lt;AT$4+IF($D$3="Day",1,7)),"◆",""),IF(AND($C11&lt;AT$4+IF($D$3="Day",1,7),$D11&gt;=AT$4),IF(MAX(AT$4,$C11)&lt;=$C11+ROUND(($D11-$C11+1)*$E11,0)-1,"d","r"),"")))</f>
        <v/>
      </c>
      <c r="AU11" s="47" t="str">
        <f aca="false">IF(OR($C11="",$D11=""),"",IF(Tasks!$D11="Milestone",IF(AND($C11&gt;=AU$4,$C11&lt;AU$4+IF($D$3="Day",1,7)),"◆",""),IF(AND($C11&lt;AU$4+IF($D$3="Day",1,7),$D11&gt;=AU$4),IF(MAX(AU$4,$C11)&lt;=$C11+ROUND(($D11-$C11+1)*$E11,0)-1,"d","r"),"")))</f>
        <v/>
      </c>
      <c r="AV11" s="47" t="str">
        <f aca="false">IF(OR($C11="",$D11=""),"",IF(Tasks!$D11="Milestone",IF(AND($C11&gt;=AV$4,$C11&lt;AV$4+IF($D$3="Day",1,7)),"◆",""),IF(AND($C11&lt;AV$4+IF($D$3="Day",1,7),$D11&gt;=AV$4),IF(MAX(AV$4,$C11)&lt;=$C11+ROUND(($D11-$C11+1)*$E11,0)-1,"d","r"),"")))</f>
        <v/>
      </c>
      <c r="AW11" s="47" t="str">
        <f aca="false">IF(OR($C11="",$D11=""),"",IF(Tasks!$D11="Milestone",IF(AND($C11&gt;=AW$4,$C11&lt;AW$4+IF($D$3="Day",1,7)),"◆",""),IF(AND($C11&lt;AW$4+IF($D$3="Day",1,7),$D11&gt;=AW$4),IF(MAX(AW$4,$C11)&lt;=$C11+ROUND(($D11-$C11+1)*$E11,0)-1,"d","r"),"")))</f>
        <v/>
      </c>
      <c r="AX11" s="47" t="str">
        <f aca="false">IF(OR($C11="",$D11=""),"",IF(Tasks!$D11="Milestone",IF(AND($C11&gt;=AX$4,$C11&lt;AX$4+IF($D$3="Day",1,7)),"◆",""),IF(AND($C11&lt;AX$4+IF($D$3="Day",1,7),$D11&gt;=AX$4),IF(MAX(AX$4,$C11)&lt;=$C11+ROUND(($D11-$C11+1)*$E11,0)-1,"d","r"),"")))</f>
        <v/>
      </c>
      <c r="AY11" s="47" t="str">
        <f aca="false">IF(OR($C11="",$D11=""),"",IF(Tasks!$D11="Milestone",IF(AND($C11&gt;=AY$4,$C11&lt;AY$4+IF($D$3="Day",1,7)),"◆",""),IF(AND($C11&lt;AY$4+IF($D$3="Day",1,7),$D11&gt;=AY$4),IF(MAX(AY$4,$C11)&lt;=$C11+ROUND(($D11-$C11+1)*$E11,0)-1,"d","r"),"")))</f>
        <v/>
      </c>
      <c r="AZ11" s="47" t="str">
        <f aca="false">IF(OR($C11="",$D11=""),"",IF(Tasks!$D11="Milestone",IF(AND($C11&gt;=AZ$4,$C11&lt;AZ$4+IF($D$3="Day",1,7)),"◆",""),IF(AND($C11&lt;AZ$4+IF($D$3="Day",1,7),$D11&gt;=AZ$4),IF(MAX(AZ$4,$C11)&lt;=$C11+ROUND(($D11-$C11+1)*$E11,0)-1,"d","r"),"")))</f>
        <v/>
      </c>
      <c r="BA11" s="47" t="str">
        <f aca="false">IF(OR($C11="",$D11=""),"",IF(Tasks!$D11="Milestone",IF(AND($C11&gt;=BA$4,$C11&lt;BA$4+IF($D$3="Day",1,7)),"◆",""),IF(AND($C11&lt;BA$4+IF($D$3="Day",1,7),$D11&gt;=BA$4),IF(MAX(BA$4,$C11)&lt;=$C11+ROUND(($D11-$C11+1)*$E11,0)-1,"d","r"),"")))</f>
        <v/>
      </c>
      <c r="BB11" s="47" t="str">
        <f aca="false">IF(OR($C11="",$D11=""),"",IF(Tasks!$D11="Milestone",IF(AND($C11&gt;=BB$4,$C11&lt;BB$4+IF($D$3="Day",1,7)),"◆",""),IF(AND($C11&lt;BB$4+IF($D$3="Day",1,7),$D11&gt;=BB$4),IF(MAX(BB$4,$C11)&lt;=$C11+ROUND(($D11-$C11+1)*$E11,0)-1,"d","r"),"")))</f>
        <v/>
      </c>
      <c r="BC11" s="47" t="str">
        <f aca="false">IF(OR($C11="",$D11=""),"",IF(Tasks!$D11="Milestone",IF(AND($C11&gt;=BC$4,$C11&lt;BC$4+IF($D$3="Day",1,7)),"◆",""),IF(AND($C11&lt;BC$4+IF($D$3="Day",1,7),$D11&gt;=BC$4),IF(MAX(BC$4,$C11)&lt;=$C11+ROUND(($D11-$C11+1)*$E11,0)-1,"d","r"),"")))</f>
        <v/>
      </c>
      <c r="BD11" s="47" t="str">
        <f aca="false">IF(OR($C11="",$D11=""),"",IF(Tasks!$D11="Milestone",IF(AND($C11&gt;=BD$4,$C11&lt;BD$4+IF($D$3="Day",1,7)),"◆",""),IF(AND($C11&lt;BD$4+IF($D$3="Day",1,7),$D11&gt;=BD$4),IF(MAX(BD$4,$C11)&lt;=$C11+ROUND(($D11-$C11+1)*$E11,0)-1,"d","r"),"")))</f>
        <v/>
      </c>
      <c r="BE11" s="47" t="str">
        <f aca="false">IF(OR($C11="",$D11=""),"",IF(Tasks!$D11="Milestone",IF(AND($C11&gt;=BE$4,$C11&lt;BE$4+IF($D$3="Day",1,7)),"◆",""),IF(AND($C11&lt;BE$4+IF($D$3="Day",1,7),$D11&gt;=BE$4),IF(MAX(BE$4,$C11)&lt;=$C11+ROUND(($D11-$C11+1)*$E11,0)-1,"d","r"),"")))</f>
        <v/>
      </c>
    </row>
    <row r="12" customFormat="false" ht="18" hidden="false" customHeight="true" outlineLevel="0" collapsed="false">
      <c r="A12" s="43" t="str">
        <f aca="false">IF(Tasks!$B12="","",IF(Tasks!$D12="Milestone","◆ ","")&amp;Tasks!B12)</f>
        <v>Write and load content</v>
      </c>
      <c r="B12" s="44" t="str">
        <f aca="false">IF(Tasks!$B12="","",IF(Tasks!C12="","",Tasks!C12))</f>
        <v>Morgan</v>
      </c>
      <c r="C12" s="45" t="n">
        <f aca="false">IF(OR(Tasks!$B12="",Tasks!E12=""),"",Tasks!E12)</f>
        <v>46314</v>
      </c>
      <c r="D12" s="45" t="n">
        <f aca="false">IF(Tasks!$B12="","",Tasks!G12)</f>
        <v>46348</v>
      </c>
      <c r="E12" s="46" t="n">
        <f aca="false">IF(Tasks!$B12="","",N(Tasks!H12))</f>
        <v>0.35</v>
      </c>
      <c r="F12" s="47" t="str">
        <f aca="false">IF(OR($C12="",$D12=""),"",IF(Tasks!$D12="Milestone",IF(AND($C12&gt;=F$4,$C12&lt;F$4+IF($D$3="Day",1,7)),"◆",""),IF(AND($C12&lt;F$4+IF($D$3="Day",1,7),$D12&gt;=F$4),IF(MAX(F$4,$C12)&lt;=$C12+ROUND(($D12-$C12+1)*$E12,0)-1,"d","r"),"")))</f>
        <v/>
      </c>
      <c r="G12" s="47" t="str">
        <f aca="false">IF(OR($C12="",$D12=""),"",IF(Tasks!$D12="Milestone",IF(AND($C12&gt;=G$4,$C12&lt;G$4+IF($D$3="Day",1,7)),"◆",""),IF(AND($C12&lt;G$4+IF($D$3="Day",1,7),$D12&gt;=G$4),IF(MAX(G$4,$C12)&lt;=$C12+ROUND(($D12-$C12+1)*$E12,0)-1,"d","r"),"")))</f>
        <v/>
      </c>
      <c r="H12" s="47" t="str">
        <f aca="false">IF(OR($C12="",$D12=""),"",IF(Tasks!$D12="Milestone",IF(AND($C12&gt;=H$4,$C12&lt;H$4+IF($D$3="Day",1,7)),"◆",""),IF(AND($C12&lt;H$4+IF($D$3="Day",1,7),$D12&gt;=H$4),IF(MAX(H$4,$C12)&lt;=$C12+ROUND(($D12-$C12+1)*$E12,0)-1,"d","r"),"")))</f>
        <v>d</v>
      </c>
      <c r="I12" s="47" t="str">
        <f aca="false">IF(OR($C12="",$D12=""),"",IF(Tasks!$D12="Milestone",IF(AND($C12&gt;=I$4,$C12&lt;I$4+IF($D$3="Day",1,7)),"◆",""),IF(AND($C12&lt;I$4+IF($D$3="Day",1,7),$D12&gt;=I$4),IF(MAX(I$4,$C12)&lt;=$C12+ROUND(($D12-$C12+1)*$E12,0)-1,"d","r"),"")))</f>
        <v>d</v>
      </c>
      <c r="J12" s="47" t="str">
        <f aca="false">IF(OR($C12="",$D12=""),"",IF(Tasks!$D12="Milestone",IF(AND($C12&gt;=J$4,$C12&lt;J$4+IF($D$3="Day",1,7)),"◆",""),IF(AND($C12&lt;J$4+IF($D$3="Day",1,7),$D12&gt;=J$4),IF(MAX(J$4,$C12)&lt;=$C12+ROUND(($D12-$C12+1)*$E12,0)-1,"d","r"),"")))</f>
        <v>r</v>
      </c>
      <c r="K12" s="47" t="str">
        <f aca="false">IF(OR($C12="",$D12=""),"",IF(Tasks!$D12="Milestone",IF(AND($C12&gt;=K$4,$C12&lt;K$4+IF($D$3="Day",1,7)),"◆",""),IF(AND($C12&lt;K$4+IF($D$3="Day",1,7),$D12&gt;=K$4),IF(MAX(K$4,$C12)&lt;=$C12+ROUND(($D12-$C12+1)*$E12,0)-1,"d","r"),"")))</f>
        <v>r</v>
      </c>
      <c r="L12" s="47" t="str">
        <f aca="false">IF(OR($C12="",$D12=""),"",IF(Tasks!$D12="Milestone",IF(AND($C12&gt;=L$4,$C12&lt;L$4+IF($D$3="Day",1,7)),"◆",""),IF(AND($C12&lt;L$4+IF($D$3="Day",1,7),$D12&gt;=L$4),IF(MAX(L$4,$C12)&lt;=$C12+ROUND(($D12-$C12+1)*$E12,0)-1,"d","r"),"")))</f>
        <v>r</v>
      </c>
      <c r="M12" s="47" t="str">
        <f aca="false">IF(OR($C12="",$D12=""),"",IF(Tasks!$D12="Milestone",IF(AND($C12&gt;=M$4,$C12&lt;M$4+IF($D$3="Day",1,7)),"◆",""),IF(AND($C12&lt;M$4+IF($D$3="Day",1,7),$D12&gt;=M$4),IF(MAX(M$4,$C12)&lt;=$C12+ROUND(($D12-$C12+1)*$E12,0)-1,"d","r"),"")))</f>
        <v/>
      </c>
      <c r="N12" s="47" t="str">
        <f aca="false">IF(OR($C12="",$D12=""),"",IF(Tasks!$D12="Milestone",IF(AND($C12&gt;=N$4,$C12&lt;N$4+IF($D$3="Day",1,7)),"◆",""),IF(AND($C12&lt;N$4+IF($D$3="Day",1,7),$D12&gt;=N$4),IF(MAX(N$4,$C12)&lt;=$C12+ROUND(($D12-$C12+1)*$E12,0)-1,"d","r"),"")))</f>
        <v/>
      </c>
      <c r="O12" s="47" t="str">
        <f aca="false">IF(OR($C12="",$D12=""),"",IF(Tasks!$D12="Milestone",IF(AND($C12&gt;=O$4,$C12&lt;O$4+IF($D$3="Day",1,7)),"◆",""),IF(AND($C12&lt;O$4+IF($D$3="Day",1,7),$D12&gt;=O$4),IF(MAX(O$4,$C12)&lt;=$C12+ROUND(($D12-$C12+1)*$E12,0)-1,"d","r"),"")))</f>
        <v/>
      </c>
      <c r="P12" s="47" t="str">
        <f aca="false">IF(OR($C12="",$D12=""),"",IF(Tasks!$D12="Milestone",IF(AND($C12&gt;=P$4,$C12&lt;P$4+IF($D$3="Day",1,7)),"◆",""),IF(AND($C12&lt;P$4+IF($D$3="Day",1,7),$D12&gt;=P$4),IF(MAX(P$4,$C12)&lt;=$C12+ROUND(($D12-$C12+1)*$E12,0)-1,"d","r"),"")))</f>
        <v/>
      </c>
      <c r="Q12" s="47" t="str">
        <f aca="false">IF(OR($C12="",$D12=""),"",IF(Tasks!$D12="Milestone",IF(AND($C12&gt;=Q$4,$C12&lt;Q$4+IF($D$3="Day",1,7)),"◆",""),IF(AND($C12&lt;Q$4+IF($D$3="Day",1,7),$D12&gt;=Q$4),IF(MAX(Q$4,$C12)&lt;=$C12+ROUND(($D12-$C12+1)*$E12,0)-1,"d","r"),"")))</f>
        <v/>
      </c>
      <c r="R12" s="47" t="str">
        <f aca="false">IF(OR($C12="",$D12=""),"",IF(Tasks!$D12="Milestone",IF(AND($C12&gt;=R$4,$C12&lt;R$4+IF($D$3="Day",1,7)),"◆",""),IF(AND($C12&lt;R$4+IF($D$3="Day",1,7),$D12&gt;=R$4),IF(MAX(R$4,$C12)&lt;=$C12+ROUND(($D12-$C12+1)*$E12,0)-1,"d","r"),"")))</f>
        <v/>
      </c>
      <c r="S12" s="47" t="str">
        <f aca="false">IF(OR($C12="",$D12=""),"",IF(Tasks!$D12="Milestone",IF(AND($C12&gt;=S$4,$C12&lt;S$4+IF($D$3="Day",1,7)),"◆",""),IF(AND($C12&lt;S$4+IF($D$3="Day",1,7),$D12&gt;=S$4),IF(MAX(S$4,$C12)&lt;=$C12+ROUND(($D12-$C12+1)*$E12,0)-1,"d","r"),"")))</f>
        <v/>
      </c>
      <c r="T12" s="47" t="str">
        <f aca="false">IF(OR($C12="",$D12=""),"",IF(Tasks!$D12="Milestone",IF(AND($C12&gt;=T$4,$C12&lt;T$4+IF($D$3="Day",1,7)),"◆",""),IF(AND($C12&lt;T$4+IF($D$3="Day",1,7),$D12&gt;=T$4),IF(MAX(T$4,$C12)&lt;=$C12+ROUND(($D12-$C12+1)*$E12,0)-1,"d","r"),"")))</f>
        <v/>
      </c>
      <c r="U12" s="47" t="str">
        <f aca="false">IF(OR($C12="",$D12=""),"",IF(Tasks!$D12="Milestone",IF(AND($C12&gt;=U$4,$C12&lt;U$4+IF($D$3="Day",1,7)),"◆",""),IF(AND($C12&lt;U$4+IF($D$3="Day",1,7),$D12&gt;=U$4),IF(MAX(U$4,$C12)&lt;=$C12+ROUND(($D12-$C12+1)*$E12,0)-1,"d","r"),"")))</f>
        <v/>
      </c>
      <c r="V12" s="47" t="str">
        <f aca="false">IF(OR($C12="",$D12=""),"",IF(Tasks!$D12="Milestone",IF(AND($C12&gt;=V$4,$C12&lt;V$4+IF($D$3="Day",1,7)),"◆",""),IF(AND($C12&lt;V$4+IF($D$3="Day",1,7),$D12&gt;=V$4),IF(MAX(V$4,$C12)&lt;=$C12+ROUND(($D12-$C12+1)*$E12,0)-1,"d","r"),"")))</f>
        <v/>
      </c>
      <c r="W12" s="47" t="str">
        <f aca="false">IF(OR($C12="",$D12=""),"",IF(Tasks!$D12="Milestone",IF(AND($C12&gt;=W$4,$C12&lt;W$4+IF($D$3="Day",1,7)),"◆",""),IF(AND($C12&lt;W$4+IF($D$3="Day",1,7),$D12&gt;=W$4),IF(MAX(W$4,$C12)&lt;=$C12+ROUND(($D12-$C12+1)*$E12,0)-1,"d","r"),"")))</f>
        <v/>
      </c>
      <c r="X12" s="47" t="str">
        <f aca="false">IF(OR($C12="",$D12=""),"",IF(Tasks!$D12="Milestone",IF(AND($C12&gt;=X$4,$C12&lt;X$4+IF($D$3="Day",1,7)),"◆",""),IF(AND($C12&lt;X$4+IF($D$3="Day",1,7),$D12&gt;=X$4),IF(MAX(X$4,$C12)&lt;=$C12+ROUND(($D12-$C12+1)*$E12,0)-1,"d","r"),"")))</f>
        <v/>
      </c>
      <c r="Y12" s="47" t="str">
        <f aca="false">IF(OR($C12="",$D12=""),"",IF(Tasks!$D12="Milestone",IF(AND($C12&gt;=Y$4,$C12&lt;Y$4+IF($D$3="Day",1,7)),"◆",""),IF(AND($C12&lt;Y$4+IF($D$3="Day",1,7),$D12&gt;=Y$4),IF(MAX(Y$4,$C12)&lt;=$C12+ROUND(($D12-$C12+1)*$E12,0)-1,"d","r"),"")))</f>
        <v/>
      </c>
      <c r="Z12" s="47" t="str">
        <f aca="false">IF(OR($C12="",$D12=""),"",IF(Tasks!$D12="Milestone",IF(AND($C12&gt;=Z$4,$C12&lt;Z$4+IF($D$3="Day",1,7)),"◆",""),IF(AND($C12&lt;Z$4+IF($D$3="Day",1,7),$D12&gt;=Z$4),IF(MAX(Z$4,$C12)&lt;=$C12+ROUND(($D12-$C12+1)*$E12,0)-1,"d","r"),"")))</f>
        <v/>
      </c>
      <c r="AA12" s="47" t="str">
        <f aca="false">IF(OR($C12="",$D12=""),"",IF(Tasks!$D12="Milestone",IF(AND($C12&gt;=AA$4,$C12&lt;AA$4+IF($D$3="Day",1,7)),"◆",""),IF(AND($C12&lt;AA$4+IF($D$3="Day",1,7),$D12&gt;=AA$4),IF(MAX(AA$4,$C12)&lt;=$C12+ROUND(($D12-$C12+1)*$E12,0)-1,"d","r"),"")))</f>
        <v/>
      </c>
      <c r="AB12" s="47" t="str">
        <f aca="false">IF(OR($C12="",$D12=""),"",IF(Tasks!$D12="Milestone",IF(AND($C12&gt;=AB$4,$C12&lt;AB$4+IF($D$3="Day",1,7)),"◆",""),IF(AND($C12&lt;AB$4+IF($D$3="Day",1,7),$D12&gt;=AB$4),IF(MAX(AB$4,$C12)&lt;=$C12+ROUND(($D12-$C12+1)*$E12,0)-1,"d","r"),"")))</f>
        <v/>
      </c>
      <c r="AC12" s="47" t="str">
        <f aca="false">IF(OR($C12="",$D12=""),"",IF(Tasks!$D12="Milestone",IF(AND($C12&gt;=AC$4,$C12&lt;AC$4+IF($D$3="Day",1,7)),"◆",""),IF(AND($C12&lt;AC$4+IF($D$3="Day",1,7),$D12&gt;=AC$4),IF(MAX(AC$4,$C12)&lt;=$C12+ROUND(($D12-$C12+1)*$E12,0)-1,"d","r"),"")))</f>
        <v/>
      </c>
      <c r="AD12" s="47" t="str">
        <f aca="false">IF(OR($C12="",$D12=""),"",IF(Tasks!$D12="Milestone",IF(AND($C12&gt;=AD$4,$C12&lt;AD$4+IF($D$3="Day",1,7)),"◆",""),IF(AND($C12&lt;AD$4+IF($D$3="Day",1,7),$D12&gt;=AD$4),IF(MAX(AD$4,$C12)&lt;=$C12+ROUND(($D12-$C12+1)*$E12,0)-1,"d","r"),"")))</f>
        <v/>
      </c>
      <c r="AE12" s="47" t="str">
        <f aca="false">IF(OR($C12="",$D12=""),"",IF(Tasks!$D12="Milestone",IF(AND($C12&gt;=AE$4,$C12&lt;AE$4+IF($D$3="Day",1,7)),"◆",""),IF(AND($C12&lt;AE$4+IF($D$3="Day",1,7),$D12&gt;=AE$4),IF(MAX(AE$4,$C12)&lt;=$C12+ROUND(($D12-$C12+1)*$E12,0)-1,"d","r"),"")))</f>
        <v/>
      </c>
      <c r="AF12" s="47" t="str">
        <f aca="false">IF(OR($C12="",$D12=""),"",IF(Tasks!$D12="Milestone",IF(AND($C12&gt;=AF$4,$C12&lt;AF$4+IF($D$3="Day",1,7)),"◆",""),IF(AND($C12&lt;AF$4+IF($D$3="Day",1,7),$D12&gt;=AF$4),IF(MAX(AF$4,$C12)&lt;=$C12+ROUND(($D12-$C12+1)*$E12,0)-1,"d","r"),"")))</f>
        <v/>
      </c>
      <c r="AG12" s="47" t="str">
        <f aca="false">IF(OR($C12="",$D12=""),"",IF(Tasks!$D12="Milestone",IF(AND($C12&gt;=AG$4,$C12&lt;AG$4+IF($D$3="Day",1,7)),"◆",""),IF(AND($C12&lt;AG$4+IF($D$3="Day",1,7),$D12&gt;=AG$4),IF(MAX(AG$4,$C12)&lt;=$C12+ROUND(($D12-$C12+1)*$E12,0)-1,"d","r"),"")))</f>
        <v/>
      </c>
      <c r="AH12" s="47" t="str">
        <f aca="false">IF(OR($C12="",$D12=""),"",IF(Tasks!$D12="Milestone",IF(AND($C12&gt;=AH$4,$C12&lt;AH$4+IF($D$3="Day",1,7)),"◆",""),IF(AND($C12&lt;AH$4+IF($D$3="Day",1,7),$D12&gt;=AH$4),IF(MAX(AH$4,$C12)&lt;=$C12+ROUND(($D12-$C12+1)*$E12,0)-1,"d","r"),"")))</f>
        <v/>
      </c>
      <c r="AI12" s="47" t="str">
        <f aca="false">IF(OR($C12="",$D12=""),"",IF(Tasks!$D12="Milestone",IF(AND($C12&gt;=AI$4,$C12&lt;AI$4+IF($D$3="Day",1,7)),"◆",""),IF(AND($C12&lt;AI$4+IF($D$3="Day",1,7),$D12&gt;=AI$4),IF(MAX(AI$4,$C12)&lt;=$C12+ROUND(($D12-$C12+1)*$E12,0)-1,"d","r"),"")))</f>
        <v/>
      </c>
      <c r="AJ12" s="47" t="str">
        <f aca="false">IF(OR($C12="",$D12=""),"",IF(Tasks!$D12="Milestone",IF(AND($C12&gt;=AJ$4,$C12&lt;AJ$4+IF($D$3="Day",1,7)),"◆",""),IF(AND($C12&lt;AJ$4+IF($D$3="Day",1,7),$D12&gt;=AJ$4),IF(MAX(AJ$4,$C12)&lt;=$C12+ROUND(($D12-$C12+1)*$E12,0)-1,"d","r"),"")))</f>
        <v/>
      </c>
      <c r="AK12" s="47" t="str">
        <f aca="false">IF(OR($C12="",$D12=""),"",IF(Tasks!$D12="Milestone",IF(AND($C12&gt;=AK$4,$C12&lt;AK$4+IF($D$3="Day",1,7)),"◆",""),IF(AND($C12&lt;AK$4+IF($D$3="Day",1,7),$D12&gt;=AK$4),IF(MAX(AK$4,$C12)&lt;=$C12+ROUND(($D12-$C12+1)*$E12,0)-1,"d","r"),"")))</f>
        <v/>
      </c>
      <c r="AL12" s="47" t="str">
        <f aca="false">IF(OR($C12="",$D12=""),"",IF(Tasks!$D12="Milestone",IF(AND($C12&gt;=AL$4,$C12&lt;AL$4+IF($D$3="Day",1,7)),"◆",""),IF(AND($C12&lt;AL$4+IF($D$3="Day",1,7),$D12&gt;=AL$4),IF(MAX(AL$4,$C12)&lt;=$C12+ROUND(($D12-$C12+1)*$E12,0)-1,"d","r"),"")))</f>
        <v/>
      </c>
      <c r="AM12" s="47" t="str">
        <f aca="false">IF(OR($C12="",$D12=""),"",IF(Tasks!$D12="Milestone",IF(AND($C12&gt;=AM$4,$C12&lt;AM$4+IF($D$3="Day",1,7)),"◆",""),IF(AND($C12&lt;AM$4+IF($D$3="Day",1,7),$D12&gt;=AM$4),IF(MAX(AM$4,$C12)&lt;=$C12+ROUND(($D12-$C12+1)*$E12,0)-1,"d","r"),"")))</f>
        <v/>
      </c>
      <c r="AN12" s="47" t="str">
        <f aca="false">IF(OR($C12="",$D12=""),"",IF(Tasks!$D12="Milestone",IF(AND($C12&gt;=AN$4,$C12&lt;AN$4+IF($D$3="Day",1,7)),"◆",""),IF(AND($C12&lt;AN$4+IF($D$3="Day",1,7),$D12&gt;=AN$4),IF(MAX(AN$4,$C12)&lt;=$C12+ROUND(($D12-$C12+1)*$E12,0)-1,"d","r"),"")))</f>
        <v/>
      </c>
      <c r="AO12" s="47" t="str">
        <f aca="false">IF(OR($C12="",$D12=""),"",IF(Tasks!$D12="Milestone",IF(AND($C12&gt;=AO$4,$C12&lt;AO$4+IF($D$3="Day",1,7)),"◆",""),IF(AND($C12&lt;AO$4+IF($D$3="Day",1,7),$D12&gt;=AO$4),IF(MAX(AO$4,$C12)&lt;=$C12+ROUND(($D12-$C12+1)*$E12,0)-1,"d","r"),"")))</f>
        <v/>
      </c>
      <c r="AP12" s="47" t="str">
        <f aca="false">IF(OR($C12="",$D12=""),"",IF(Tasks!$D12="Milestone",IF(AND($C12&gt;=AP$4,$C12&lt;AP$4+IF($D$3="Day",1,7)),"◆",""),IF(AND($C12&lt;AP$4+IF($D$3="Day",1,7),$D12&gt;=AP$4),IF(MAX(AP$4,$C12)&lt;=$C12+ROUND(($D12-$C12+1)*$E12,0)-1,"d","r"),"")))</f>
        <v/>
      </c>
      <c r="AQ12" s="47" t="str">
        <f aca="false">IF(OR($C12="",$D12=""),"",IF(Tasks!$D12="Milestone",IF(AND($C12&gt;=AQ$4,$C12&lt;AQ$4+IF($D$3="Day",1,7)),"◆",""),IF(AND($C12&lt;AQ$4+IF($D$3="Day",1,7),$D12&gt;=AQ$4),IF(MAX(AQ$4,$C12)&lt;=$C12+ROUND(($D12-$C12+1)*$E12,0)-1,"d","r"),"")))</f>
        <v/>
      </c>
      <c r="AR12" s="47" t="str">
        <f aca="false">IF(OR($C12="",$D12=""),"",IF(Tasks!$D12="Milestone",IF(AND($C12&gt;=AR$4,$C12&lt;AR$4+IF($D$3="Day",1,7)),"◆",""),IF(AND($C12&lt;AR$4+IF($D$3="Day",1,7),$D12&gt;=AR$4),IF(MAX(AR$4,$C12)&lt;=$C12+ROUND(($D12-$C12+1)*$E12,0)-1,"d","r"),"")))</f>
        <v/>
      </c>
      <c r="AS12" s="47" t="str">
        <f aca="false">IF(OR($C12="",$D12=""),"",IF(Tasks!$D12="Milestone",IF(AND($C12&gt;=AS$4,$C12&lt;AS$4+IF($D$3="Day",1,7)),"◆",""),IF(AND($C12&lt;AS$4+IF($D$3="Day",1,7),$D12&gt;=AS$4),IF(MAX(AS$4,$C12)&lt;=$C12+ROUND(($D12-$C12+1)*$E12,0)-1,"d","r"),"")))</f>
        <v/>
      </c>
      <c r="AT12" s="47" t="str">
        <f aca="false">IF(OR($C12="",$D12=""),"",IF(Tasks!$D12="Milestone",IF(AND($C12&gt;=AT$4,$C12&lt;AT$4+IF($D$3="Day",1,7)),"◆",""),IF(AND($C12&lt;AT$4+IF($D$3="Day",1,7),$D12&gt;=AT$4),IF(MAX(AT$4,$C12)&lt;=$C12+ROUND(($D12-$C12+1)*$E12,0)-1,"d","r"),"")))</f>
        <v/>
      </c>
      <c r="AU12" s="47" t="str">
        <f aca="false">IF(OR($C12="",$D12=""),"",IF(Tasks!$D12="Milestone",IF(AND($C12&gt;=AU$4,$C12&lt;AU$4+IF($D$3="Day",1,7)),"◆",""),IF(AND($C12&lt;AU$4+IF($D$3="Day",1,7),$D12&gt;=AU$4),IF(MAX(AU$4,$C12)&lt;=$C12+ROUND(($D12-$C12+1)*$E12,0)-1,"d","r"),"")))</f>
        <v/>
      </c>
      <c r="AV12" s="47" t="str">
        <f aca="false">IF(OR($C12="",$D12=""),"",IF(Tasks!$D12="Milestone",IF(AND($C12&gt;=AV$4,$C12&lt;AV$4+IF($D$3="Day",1,7)),"◆",""),IF(AND($C12&lt;AV$4+IF($D$3="Day",1,7),$D12&gt;=AV$4),IF(MAX(AV$4,$C12)&lt;=$C12+ROUND(($D12-$C12+1)*$E12,0)-1,"d","r"),"")))</f>
        <v/>
      </c>
      <c r="AW12" s="47" t="str">
        <f aca="false">IF(OR($C12="",$D12=""),"",IF(Tasks!$D12="Milestone",IF(AND($C12&gt;=AW$4,$C12&lt;AW$4+IF($D$3="Day",1,7)),"◆",""),IF(AND($C12&lt;AW$4+IF($D$3="Day",1,7),$D12&gt;=AW$4),IF(MAX(AW$4,$C12)&lt;=$C12+ROUND(($D12-$C12+1)*$E12,0)-1,"d","r"),"")))</f>
        <v/>
      </c>
      <c r="AX12" s="47" t="str">
        <f aca="false">IF(OR($C12="",$D12=""),"",IF(Tasks!$D12="Milestone",IF(AND($C12&gt;=AX$4,$C12&lt;AX$4+IF($D$3="Day",1,7)),"◆",""),IF(AND($C12&lt;AX$4+IF($D$3="Day",1,7),$D12&gt;=AX$4),IF(MAX(AX$4,$C12)&lt;=$C12+ROUND(($D12-$C12+1)*$E12,0)-1,"d","r"),"")))</f>
        <v/>
      </c>
      <c r="AY12" s="47" t="str">
        <f aca="false">IF(OR($C12="",$D12=""),"",IF(Tasks!$D12="Milestone",IF(AND($C12&gt;=AY$4,$C12&lt;AY$4+IF($D$3="Day",1,7)),"◆",""),IF(AND($C12&lt;AY$4+IF($D$3="Day",1,7),$D12&gt;=AY$4),IF(MAX(AY$4,$C12)&lt;=$C12+ROUND(($D12-$C12+1)*$E12,0)-1,"d","r"),"")))</f>
        <v/>
      </c>
      <c r="AZ12" s="47" t="str">
        <f aca="false">IF(OR($C12="",$D12=""),"",IF(Tasks!$D12="Milestone",IF(AND($C12&gt;=AZ$4,$C12&lt;AZ$4+IF($D$3="Day",1,7)),"◆",""),IF(AND($C12&lt;AZ$4+IF($D$3="Day",1,7),$D12&gt;=AZ$4),IF(MAX(AZ$4,$C12)&lt;=$C12+ROUND(($D12-$C12+1)*$E12,0)-1,"d","r"),"")))</f>
        <v/>
      </c>
      <c r="BA12" s="47" t="str">
        <f aca="false">IF(OR($C12="",$D12=""),"",IF(Tasks!$D12="Milestone",IF(AND($C12&gt;=BA$4,$C12&lt;BA$4+IF($D$3="Day",1,7)),"◆",""),IF(AND($C12&lt;BA$4+IF($D$3="Day",1,7),$D12&gt;=BA$4),IF(MAX(BA$4,$C12)&lt;=$C12+ROUND(($D12-$C12+1)*$E12,0)-1,"d","r"),"")))</f>
        <v/>
      </c>
      <c r="BB12" s="47" t="str">
        <f aca="false">IF(OR($C12="",$D12=""),"",IF(Tasks!$D12="Milestone",IF(AND($C12&gt;=BB$4,$C12&lt;BB$4+IF($D$3="Day",1,7)),"◆",""),IF(AND($C12&lt;BB$4+IF($D$3="Day",1,7),$D12&gt;=BB$4),IF(MAX(BB$4,$C12)&lt;=$C12+ROUND(($D12-$C12+1)*$E12,0)-1,"d","r"),"")))</f>
        <v/>
      </c>
      <c r="BC12" s="47" t="str">
        <f aca="false">IF(OR($C12="",$D12=""),"",IF(Tasks!$D12="Milestone",IF(AND($C12&gt;=BC$4,$C12&lt;BC$4+IF($D$3="Day",1,7)),"◆",""),IF(AND($C12&lt;BC$4+IF($D$3="Day",1,7),$D12&gt;=BC$4),IF(MAX(BC$4,$C12)&lt;=$C12+ROUND(($D12-$C12+1)*$E12,0)-1,"d","r"),"")))</f>
        <v/>
      </c>
      <c r="BD12" s="47" t="str">
        <f aca="false">IF(OR($C12="",$D12=""),"",IF(Tasks!$D12="Milestone",IF(AND($C12&gt;=BD$4,$C12&lt;BD$4+IF($D$3="Day",1,7)),"◆",""),IF(AND($C12&lt;BD$4+IF($D$3="Day",1,7),$D12&gt;=BD$4),IF(MAX(BD$4,$C12)&lt;=$C12+ROUND(($D12-$C12+1)*$E12,0)-1,"d","r"),"")))</f>
        <v/>
      </c>
      <c r="BE12" s="47" t="str">
        <f aca="false">IF(OR($C12="",$D12=""),"",IF(Tasks!$D12="Milestone",IF(AND($C12&gt;=BE$4,$C12&lt;BE$4+IF($D$3="Day",1,7)),"◆",""),IF(AND($C12&lt;BE$4+IF($D$3="Day",1,7),$D12&gt;=BE$4),IF(MAX(BE$4,$C12)&lt;=$C12+ROUND(($D12-$C12+1)*$E12,0)-1,"d","r"),"")))</f>
        <v/>
      </c>
    </row>
    <row r="13" customFormat="false" ht="18" hidden="false" customHeight="true" outlineLevel="0" collapsed="false">
      <c r="A13" s="43" t="str">
        <f aca="false">IF(Tasks!$B13="","",IF(Tasks!$D13="Milestone","◆ ","")&amp;Tasks!B13)</f>
        <v>Build page templates</v>
      </c>
      <c r="B13" s="44" t="str">
        <f aca="false">IF(Tasks!$B13="","",IF(Tasks!C13="","",Tasks!C13))</f>
        <v>Riley</v>
      </c>
      <c r="C13" s="45" t="n">
        <f aca="false">IF(OR(Tasks!$B13="",Tasks!E13=""),"",Tasks!E13)</f>
        <v>46335</v>
      </c>
      <c r="D13" s="45" t="n">
        <f aca="false">IF(Tasks!$B13="","",Tasks!G13)</f>
        <v>46352</v>
      </c>
      <c r="E13" s="46" t="n">
        <f aca="false">IF(Tasks!$B13="","",N(Tasks!H13))</f>
        <v>0</v>
      </c>
      <c r="F13" s="47" t="str">
        <f aca="false">IF(OR($C13="",$D13=""),"",IF(Tasks!$D13="Milestone",IF(AND($C13&gt;=F$4,$C13&lt;F$4+IF($D$3="Day",1,7)),"◆",""),IF(AND($C13&lt;F$4+IF($D$3="Day",1,7),$D13&gt;=F$4),IF(MAX(F$4,$C13)&lt;=$C13+ROUND(($D13-$C13+1)*$E13,0)-1,"d","r"),"")))</f>
        <v/>
      </c>
      <c r="G13" s="47" t="str">
        <f aca="false">IF(OR($C13="",$D13=""),"",IF(Tasks!$D13="Milestone",IF(AND($C13&gt;=G$4,$C13&lt;G$4+IF($D$3="Day",1,7)),"◆",""),IF(AND($C13&lt;G$4+IF($D$3="Day",1,7),$D13&gt;=G$4),IF(MAX(G$4,$C13)&lt;=$C13+ROUND(($D13-$C13+1)*$E13,0)-1,"d","r"),"")))</f>
        <v/>
      </c>
      <c r="H13" s="47" t="str">
        <f aca="false">IF(OR($C13="",$D13=""),"",IF(Tasks!$D13="Milestone",IF(AND($C13&gt;=H$4,$C13&lt;H$4+IF($D$3="Day",1,7)),"◆",""),IF(AND($C13&lt;H$4+IF($D$3="Day",1,7),$D13&gt;=H$4),IF(MAX(H$4,$C13)&lt;=$C13+ROUND(($D13-$C13+1)*$E13,0)-1,"d","r"),"")))</f>
        <v/>
      </c>
      <c r="I13" s="47" t="str">
        <f aca="false">IF(OR($C13="",$D13=""),"",IF(Tasks!$D13="Milestone",IF(AND($C13&gt;=I$4,$C13&lt;I$4+IF($D$3="Day",1,7)),"◆",""),IF(AND($C13&lt;I$4+IF($D$3="Day",1,7),$D13&gt;=I$4),IF(MAX(I$4,$C13)&lt;=$C13+ROUND(($D13-$C13+1)*$E13,0)-1,"d","r"),"")))</f>
        <v/>
      </c>
      <c r="J13" s="47" t="str">
        <f aca="false">IF(OR($C13="",$D13=""),"",IF(Tasks!$D13="Milestone",IF(AND($C13&gt;=J$4,$C13&lt;J$4+IF($D$3="Day",1,7)),"◆",""),IF(AND($C13&lt;J$4+IF($D$3="Day",1,7),$D13&gt;=J$4),IF(MAX(J$4,$C13)&lt;=$C13+ROUND(($D13-$C13+1)*$E13,0)-1,"d","r"),"")))</f>
        <v/>
      </c>
      <c r="K13" s="47" t="str">
        <f aca="false">IF(OR($C13="",$D13=""),"",IF(Tasks!$D13="Milestone",IF(AND($C13&gt;=K$4,$C13&lt;K$4+IF($D$3="Day",1,7)),"◆",""),IF(AND($C13&lt;K$4+IF($D$3="Day",1,7),$D13&gt;=K$4),IF(MAX(K$4,$C13)&lt;=$C13+ROUND(($D13-$C13+1)*$E13,0)-1,"d","r"),"")))</f>
        <v>r</v>
      </c>
      <c r="L13" s="47" t="str">
        <f aca="false">IF(OR($C13="",$D13=""),"",IF(Tasks!$D13="Milestone",IF(AND($C13&gt;=L$4,$C13&lt;L$4+IF($D$3="Day",1,7)),"◆",""),IF(AND($C13&lt;L$4+IF($D$3="Day",1,7),$D13&gt;=L$4),IF(MAX(L$4,$C13)&lt;=$C13+ROUND(($D13-$C13+1)*$E13,0)-1,"d","r"),"")))</f>
        <v>r</v>
      </c>
      <c r="M13" s="47" t="str">
        <f aca="false">IF(OR($C13="",$D13=""),"",IF(Tasks!$D13="Milestone",IF(AND($C13&gt;=M$4,$C13&lt;M$4+IF($D$3="Day",1,7)),"◆",""),IF(AND($C13&lt;M$4+IF($D$3="Day",1,7),$D13&gt;=M$4),IF(MAX(M$4,$C13)&lt;=$C13+ROUND(($D13-$C13+1)*$E13,0)-1,"d","r"),"")))</f>
        <v>r</v>
      </c>
      <c r="N13" s="47" t="str">
        <f aca="false">IF(OR($C13="",$D13=""),"",IF(Tasks!$D13="Milestone",IF(AND($C13&gt;=N$4,$C13&lt;N$4+IF($D$3="Day",1,7)),"◆",""),IF(AND($C13&lt;N$4+IF($D$3="Day",1,7),$D13&gt;=N$4),IF(MAX(N$4,$C13)&lt;=$C13+ROUND(($D13-$C13+1)*$E13,0)-1,"d","r"),"")))</f>
        <v/>
      </c>
      <c r="O13" s="47" t="str">
        <f aca="false">IF(OR($C13="",$D13=""),"",IF(Tasks!$D13="Milestone",IF(AND($C13&gt;=O$4,$C13&lt;O$4+IF($D$3="Day",1,7)),"◆",""),IF(AND($C13&lt;O$4+IF($D$3="Day",1,7),$D13&gt;=O$4),IF(MAX(O$4,$C13)&lt;=$C13+ROUND(($D13-$C13+1)*$E13,0)-1,"d","r"),"")))</f>
        <v/>
      </c>
      <c r="P13" s="47" t="str">
        <f aca="false">IF(OR($C13="",$D13=""),"",IF(Tasks!$D13="Milestone",IF(AND($C13&gt;=P$4,$C13&lt;P$4+IF($D$3="Day",1,7)),"◆",""),IF(AND($C13&lt;P$4+IF($D$3="Day",1,7),$D13&gt;=P$4),IF(MAX(P$4,$C13)&lt;=$C13+ROUND(($D13-$C13+1)*$E13,0)-1,"d","r"),"")))</f>
        <v/>
      </c>
      <c r="Q13" s="47" t="str">
        <f aca="false">IF(OR($C13="",$D13=""),"",IF(Tasks!$D13="Milestone",IF(AND($C13&gt;=Q$4,$C13&lt;Q$4+IF($D$3="Day",1,7)),"◆",""),IF(AND($C13&lt;Q$4+IF($D$3="Day",1,7),$D13&gt;=Q$4),IF(MAX(Q$4,$C13)&lt;=$C13+ROUND(($D13-$C13+1)*$E13,0)-1,"d","r"),"")))</f>
        <v/>
      </c>
      <c r="R13" s="47" t="str">
        <f aca="false">IF(OR($C13="",$D13=""),"",IF(Tasks!$D13="Milestone",IF(AND($C13&gt;=R$4,$C13&lt;R$4+IF($D$3="Day",1,7)),"◆",""),IF(AND($C13&lt;R$4+IF($D$3="Day",1,7),$D13&gt;=R$4),IF(MAX(R$4,$C13)&lt;=$C13+ROUND(($D13-$C13+1)*$E13,0)-1,"d","r"),"")))</f>
        <v/>
      </c>
      <c r="S13" s="47" t="str">
        <f aca="false">IF(OR($C13="",$D13=""),"",IF(Tasks!$D13="Milestone",IF(AND($C13&gt;=S$4,$C13&lt;S$4+IF($D$3="Day",1,7)),"◆",""),IF(AND($C13&lt;S$4+IF($D$3="Day",1,7),$D13&gt;=S$4),IF(MAX(S$4,$C13)&lt;=$C13+ROUND(($D13-$C13+1)*$E13,0)-1,"d","r"),"")))</f>
        <v/>
      </c>
      <c r="T13" s="47" t="str">
        <f aca="false">IF(OR($C13="",$D13=""),"",IF(Tasks!$D13="Milestone",IF(AND($C13&gt;=T$4,$C13&lt;T$4+IF($D$3="Day",1,7)),"◆",""),IF(AND($C13&lt;T$4+IF($D$3="Day",1,7),$D13&gt;=T$4),IF(MAX(T$4,$C13)&lt;=$C13+ROUND(($D13-$C13+1)*$E13,0)-1,"d","r"),"")))</f>
        <v/>
      </c>
      <c r="U13" s="47" t="str">
        <f aca="false">IF(OR($C13="",$D13=""),"",IF(Tasks!$D13="Milestone",IF(AND($C13&gt;=U$4,$C13&lt;U$4+IF($D$3="Day",1,7)),"◆",""),IF(AND($C13&lt;U$4+IF($D$3="Day",1,7),$D13&gt;=U$4),IF(MAX(U$4,$C13)&lt;=$C13+ROUND(($D13-$C13+1)*$E13,0)-1,"d","r"),"")))</f>
        <v/>
      </c>
      <c r="V13" s="47" t="str">
        <f aca="false">IF(OR($C13="",$D13=""),"",IF(Tasks!$D13="Milestone",IF(AND($C13&gt;=V$4,$C13&lt;V$4+IF($D$3="Day",1,7)),"◆",""),IF(AND($C13&lt;V$4+IF($D$3="Day",1,7),$D13&gt;=V$4),IF(MAX(V$4,$C13)&lt;=$C13+ROUND(($D13-$C13+1)*$E13,0)-1,"d","r"),"")))</f>
        <v/>
      </c>
      <c r="W13" s="47" t="str">
        <f aca="false">IF(OR($C13="",$D13=""),"",IF(Tasks!$D13="Milestone",IF(AND($C13&gt;=W$4,$C13&lt;W$4+IF($D$3="Day",1,7)),"◆",""),IF(AND($C13&lt;W$4+IF($D$3="Day",1,7),$D13&gt;=W$4),IF(MAX(W$4,$C13)&lt;=$C13+ROUND(($D13-$C13+1)*$E13,0)-1,"d","r"),"")))</f>
        <v/>
      </c>
      <c r="X13" s="47" t="str">
        <f aca="false">IF(OR($C13="",$D13=""),"",IF(Tasks!$D13="Milestone",IF(AND($C13&gt;=X$4,$C13&lt;X$4+IF($D$3="Day",1,7)),"◆",""),IF(AND($C13&lt;X$4+IF($D$3="Day",1,7),$D13&gt;=X$4),IF(MAX(X$4,$C13)&lt;=$C13+ROUND(($D13-$C13+1)*$E13,0)-1,"d","r"),"")))</f>
        <v/>
      </c>
      <c r="Y13" s="47" t="str">
        <f aca="false">IF(OR($C13="",$D13=""),"",IF(Tasks!$D13="Milestone",IF(AND($C13&gt;=Y$4,$C13&lt;Y$4+IF($D$3="Day",1,7)),"◆",""),IF(AND($C13&lt;Y$4+IF($D$3="Day",1,7),$D13&gt;=Y$4),IF(MAX(Y$4,$C13)&lt;=$C13+ROUND(($D13-$C13+1)*$E13,0)-1,"d","r"),"")))</f>
        <v/>
      </c>
      <c r="Z13" s="47" t="str">
        <f aca="false">IF(OR($C13="",$D13=""),"",IF(Tasks!$D13="Milestone",IF(AND($C13&gt;=Z$4,$C13&lt;Z$4+IF($D$3="Day",1,7)),"◆",""),IF(AND($C13&lt;Z$4+IF($D$3="Day",1,7),$D13&gt;=Z$4),IF(MAX(Z$4,$C13)&lt;=$C13+ROUND(($D13-$C13+1)*$E13,0)-1,"d","r"),"")))</f>
        <v/>
      </c>
      <c r="AA13" s="47" t="str">
        <f aca="false">IF(OR($C13="",$D13=""),"",IF(Tasks!$D13="Milestone",IF(AND($C13&gt;=AA$4,$C13&lt;AA$4+IF($D$3="Day",1,7)),"◆",""),IF(AND($C13&lt;AA$4+IF($D$3="Day",1,7),$D13&gt;=AA$4),IF(MAX(AA$4,$C13)&lt;=$C13+ROUND(($D13-$C13+1)*$E13,0)-1,"d","r"),"")))</f>
        <v/>
      </c>
      <c r="AB13" s="47" t="str">
        <f aca="false">IF(OR($C13="",$D13=""),"",IF(Tasks!$D13="Milestone",IF(AND($C13&gt;=AB$4,$C13&lt;AB$4+IF($D$3="Day",1,7)),"◆",""),IF(AND($C13&lt;AB$4+IF($D$3="Day",1,7),$D13&gt;=AB$4),IF(MAX(AB$4,$C13)&lt;=$C13+ROUND(($D13-$C13+1)*$E13,0)-1,"d","r"),"")))</f>
        <v/>
      </c>
      <c r="AC13" s="47" t="str">
        <f aca="false">IF(OR($C13="",$D13=""),"",IF(Tasks!$D13="Milestone",IF(AND($C13&gt;=AC$4,$C13&lt;AC$4+IF($D$3="Day",1,7)),"◆",""),IF(AND($C13&lt;AC$4+IF($D$3="Day",1,7),$D13&gt;=AC$4),IF(MAX(AC$4,$C13)&lt;=$C13+ROUND(($D13-$C13+1)*$E13,0)-1,"d","r"),"")))</f>
        <v/>
      </c>
      <c r="AD13" s="47" t="str">
        <f aca="false">IF(OR($C13="",$D13=""),"",IF(Tasks!$D13="Milestone",IF(AND($C13&gt;=AD$4,$C13&lt;AD$4+IF($D$3="Day",1,7)),"◆",""),IF(AND($C13&lt;AD$4+IF($D$3="Day",1,7),$D13&gt;=AD$4),IF(MAX(AD$4,$C13)&lt;=$C13+ROUND(($D13-$C13+1)*$E13,0)-1,"d","r"),"")))</f>
        <v/>
      </c>
      <c r="AE13" s="47" t="str">
        <f aca="false">IF(OR($C13="",$D13=""),"",IF(Tasks!$D13="Milestone",IF(AND($C13&gt;=AE$4,$C13&lt;AE$4+IF($D$3="Day",1,7)),"◆",""),IF(AND($C13&lt;AE$4+IF($D$3="Day",1,7),$D13&gt;=AE$4),IF(MAX(AE$4,$C13)&lt;=$C13+ROUND(($D13-$C13+1)*$E13,0)-1,"d","r"),"")))</f>
        <v/>
      </c>
      <c r="AF13" s="47" t="str">
        <f aca="false">IF(OR($C13="",$D13=""),"",IF(Tasks!$D13="Milestone",IF(AND($C13&gt;=AF$4,$C13&lt;AF$4+IF($D$3="Day",1,7)),"◆",""),IF(AND($C13&lt;AF$4+IF($D$3="Day",1,7),$D13&gt;=AF$4),IF(MAX(AF$4,$C13)&lt;=$C13+ROUND(($D13-$C13+1)*$E13,0)-1,"d","r"),"")))</f>
        <v/>
      </c>
      <c r="AG13" s="47" t="str">
        <f aca="false">IF(OR($C13="",$D13=""),"",IF(Tasks!$D13="Milestone",IF(AND($C13&gt;=AG$4,$C13&lt;AG$4+IF($D$3="Day",1,7)),"◆",""),IF(AND($C13&lt;AG$4+IF($D$3="Day",1,7),$D13&gt;=AG$4),IF(MAX(AG$4,$C13)&lt;=$C13+ROUND(($D13-$C13+1)*$E13,0)-1,"d","r"),"")))</f>
        <v/>
      </c>
      <c r="AH13" s="47" t="str">
        <f aca="false">IF(OR($C13="",$D13=""),"",IF(Tasks!$D13="Milestone",IF(AND($C13&gt;=AH$4,$C13&lt;AH$4+IF($D$3="Day",1,7)),"◆",""),IF(AND($C13&lt;AH$4+IF($D$3="Day",1,7),$D13&gt;=AH$4),IF(MAX(AH$4,$C13)&lt;=$C13+ROUND(($D13-$C13+1)*$E13,0)-1,"d","r"),"")))</f>
        <v/>
      </c>
      <c r="AI13" s="47" t="str">
        <f aca="false">IF(OR($C13="",$D13=""),"",IF(Tasks!$D13="Milestone",IF(AND($C13&gt;=AI$4,$C13&lt;AI$4+IF($D$3="Day",1,7)),"◆",""),IF(AND($C13&lt;AI$4+IF($D$3="Day",1,7),$D13&gt;=AI$4),IF(MAX(AI$4,$C13)&lt;=$C13+ROUND(($D13-$C13+1)*$E13,0)-1,"d","r"),"")))</f>
        <v/>
      </c>
      <c r="AJ13" s="47" t="str">
        <f aca="false">IF(OR($C13="",$D13=""),"",IF(Tasks!$D13="Milestone",IF(AND($C13&gt;=AJ$4,$C13&lt;AJ$4+IF($D$3="Day",1,7)),"◆",""),IF(AND($C13&lt;AJ$4+IF($D$3="Day",1,7),$D13&gt;=AJ$4),IF(MAX(AJ$4,$C13)&lt;=$C13+ROUND(($D13-$C13+1)*$E13,0)-1,"d","r"),"")))</f>
        <v/>
      </c>
      <c r="AK13" s="47" t="str">
        <f aca="false">IF(OR($C13="",$D13=""),"",IF(Tasks!$D13="Milestone",IF(AND($C13&gt;=AK$4,$C13&lt;AK$4+IF($D$3="Day",1,7)),"◆",""),IF(AND($C13&lt;AK$4+IF($D$3="Day",1,7),$D13&gt;=AK$4),IF(MAX(AK$4,$C13)&lt;=$C13+ROUND(($D13-$C13+1)*$E13,0)-1,"d","r"),"")))</f>
        <v/>
      </c>
      <c r="AL13" s="47" t="str">
        <f aca="false">IF(OR($C13="",$D13=""),"",IF(Tasks!$D13="Milestone",IF(AND($C13&gt;=AL$4,$C13&lt;AL$4+IF($D$3="Day",1,7)),"◆",""),IF(AND($C13&lt;AL$4+IF($D$3="Day",1,7),$D13&gt;=AL$4),IF(MAX(AL$4,$C13)&lt;=$C13+ROUND(($D13-$C13+1)*$E13,0)-1,"d","r"),"")))</f>
        <v/>
      </c>
      <c r="AM13" s="47" t="str">
        <f aca="false">IF(OR($C13="",$D13=""),"",IF(Tasks!$D13="Milestone",IF(AND($C13&gt;=AM$4,$C13&lt;AM$4+IF($D$3="Day",1,7)),"◆",""),IF(AND($C13&lt;AM$4+IF($D$3="Day",1,7),$D13&gt;=AM$4),IF(MAX(AM$4,$C13)&lt;=$C13+ROUND(($D13-$C13+1)*$E13,0)-1,"d","r"),"")))</f>
        <v/>
      </c>
      <c r="AN13" s="47" t="str">
        <f aca="false">IF(OR($C13="",$D13=""),"",IF(Tasks!$D13="Milestone",IF(AND($C13&gt;=AN$4,$C13&lt;AN$4+IF($D$3="Day",1,7)),"◆",""),IF(AND($C13&lt;AN$4+IF($D$3="Day",1,7),$D13&gt;=AN$4),IF(MAX(AN$4,$C13)&lt;=$C13+ROUND(($D13-$C13+1)*$E13,0)-1,"d","r"),"")))</f>
        <v/>
      </c>
      <c r="AO13" s="47" t="str">
        <f aca="false">IF(OR($C13="",$D13=""),"",IF(Tasks!$D13="Milestone",IF(AND($C13&gt;=AO$4,$C13&lt;AO$4+IF($D$3="Day",1,7)),"◆",""),IF(AND($C13&lt;AO$4+IF($D$3="Day",1,7),$D13&gt;=AO$4),IF(MAX(AO$4,$C13)&lt;=$C13+ROUND(($D13-$C13+1)*$E13,0)-1,"d","r"),"")))</f>
        <v/>
      </c>
      <c r="AP13" s="47" t="str">
        <f aca="false">IF(OR($C13="",$D13=""),"",IF(Tasks!$D13="Milestone",IF(AND($C13&gt;=AP$4,$C13&lt;AP$4+IF($D$3="Day",1,7)),"◆",""),IF(AND($C13&lt;AP$4+IF($D$3="Day",1,7),$D13&gt;=AP$4),IF(MAX(AP$4,$C13)&lt;=$C13+ROUND(($D13-$C13+1)*$E13,0)-1,"d","r"),"")))</f>
        <v/>
      </c>
      <c r="AQ13" s="47" t="str">
        <f aca="false">IF(OR($C13="",$D13=""),"",IF(Tasks!$D13="Milestone",IF(AND($C13&gt;=AQ$4,$C13&lt;AQ$4+IF($D$3="Day",1,7)),"◆",""),IF(AND($C13&lt;AQ$4+IF($D$3="Day",1,7),$D13&gt;=AQ$4),IF(MAX(AQ$4,$C13)&lt;=$C13+ROUND(($D13-$C13+1)*$E13,0)-1,"d","r"),"")))</f>
        <v/>
      </c>
      <c r="AR13" s="47" t="str">
        <f aca="false">IF(OR($C13="",$D13=""),"",IF(Tasks!$D13="Milestone",IF(AND($C13&gt;=AR$4,$C13&lt;AR$4+IF($D$3="Day",1,7)),"◆",""),IF(AND($C13&lt;AR$4+IF($D$3="Day",1,7),$D13&gt;=AR$4),IF(MAX(AR$4,$C13)&lt;=$C13+ROUND(($D13-$C13+1)*$E13,0)-1,"d","r"),"")))</f>
        <v/>
      </c>
      <c r="AS13" s="47" t="str">
        <f aca="false">IF(OR($C13="",$D13=""),"",IF(Tasks!$D13="Milestone",IF(AND($C13&gt;=AS$4,$C13&lt;AS$4+IF($D$3="Day",1,7)),"◆",""),IF(AND($C13&lt;AS$4+IF($D$3="Day",1,7),$D13&gt;=AS$4),IF(MAX(AS$4,$C13)&lt;=$C13+ROUND(($D13-$C13+1)*$E13,0)-1,"d","r"),"")))</f>
        <v/>
      </c>
      <c r="AT13" s="47" t="str">
        <f aca="false">IF(OR($C13="",$D13=""),"",IF(Tasks!$D13="Milestone",IF(AND($C13&gt;=AT$4,$C13&lt;AT$4+IF($D$3="Day",1,7)),"◆",""),IF(AND($C13&lt;AT$4+IF($D$3="Day",1,7),$D13&gt;=AT$4),IF(MAX(AT$4,$C13)&lt;=$C13+ROUND(($D13-$C13+1)*$E13,0)-1,"d","r"),"")))</f>
        <v/>
      </c>
      <c r="AU13" s="47" t="str">
        <f aca="false">IF(OR($C13="",$D13=""),"",IF(Tasks!$D13="Milestone",IF(AND($C13&gt;=AU$4,$C13&lt;AU$4+IF($D$3="Day",1,7)),"◆",""),IF(AND($C13&lt;AU$4+IF($D$3="Day",1,7),$D13&gt;=AU$4),IF(MAX(AU$4,$C13)&lt;=$C13+ROUND(($D13-$C13+1)*$E13,0)-1,"d","r"),"")))</f>
        <v/>
      </c>
      <c r="AV13" s="47" t="str">
        <f aca="false">IF(OR($C13="",$D13=""),"",IF(Tasks!$D13="Milestone",IF(AND($C13&gt;=AV$4,$C13&lt;AV$4+IF($D$3="Day",1,7)),"◆",""),IF(AND($C13&lt;AV$4+IF($D$3="Day",1,7),$D13&gt;=AV$4),IF(MAX(AV$4,$C13)&lt;=$C13+ROUND(($D13-$C13+1)*$E13,0)-1,"d","r"),"")))</f>
        <v/>
      </c>
      <c r="AW13" s="47" t="str">
        <f aca="false">IF(OR($C13="",$D13=""),"",IF(Tasks!$D13="Milestone",IF(AND($C13&gt;=AW$4,$C13&lt;AW$4+IF($D$3="Day",1,7)),"◆",""),IF(AND($C13&lt;AW$4+IF($D$3="Day",1,7),$D13&gt;=AW$4),IF(MAX(AW$4,$C13)&lt;=$C13+ROUND(($D13-$C13+1)*$E13,0)-1,"d","r"),"")))</f>
        <v/>
      </c>
      <c r="AX13" s="47" t="str">
        <f aca="false">IF(OR($C13="",$D13=""),"",IF(Tasks!$D13="Milestone",IF(AND($C13&gt;=AX$4,$C13&lt;AX$4+IF($D$3="Day",1,7)),"◆",""),IF(AND($C13&lt;AX$4+IF($D$3="Day",1,7),$D13&gt;=AX$4),IF(MAX(AX$4,$C13)&lt;=$C13+ROUND(($D13-$C13+1)*$E13,0)-1,"d","r"),"")))</f>
        <v/>
      </c>
      <c r="AY13" s="47" t="str">
        <f aca="false">IF(OR($C13="",$D13=""),"",IF(Tasks!$D13="Milestone",IF(AND($C13&gt;=AY$4,$C13&lt;AY$4+IF($D$3="Day",1,7)),"◆",""),IF(AND($C13&lt;AY$4+IF($D$3="Day",1,7),$D13&gt;=AY$4),IF(MAX(AY$4,$C13)&lt;=$C13+ROUND(($D13-$C13+1)*$E13,0)-1,"d","r"),"")))</f>
        <v/>
      </c>
      <c r="AZ13" s="47" t="str">
        <f aca="false">IF(OR($C13="",$D13=""),"",IF(Tasks!$D13="Milestone",IF(AND($C13&gt;=AZ$4,$C13&lt;AZ$4+IF($D$3="Day",1,7)),"◆",""),IF(AND($C13&lt;AZ$4+IF($D$3="Day",1,7),$D13&gt;=AZ$4),IF(MAX(AZ$4,$C13)&lt;=$C13+ROUND(($D13-$C13+1)*$E13,0)-1,"d","r"),"")))</f>
        <v/>
      </c>
      <c r="BA13" s="47" t="str">
        <f aca="false">IF(OR($C13="",$D13=""),"",IF(Tasks!$D13="Milestone",IF(AND($C13&gt;=BA$4,$C13&lt;BA$4+IF($D$3="Day",1,7)),"◆",""),IF(AND($C13&lt;BA$4+IF($D$3="Day",1,7),$D13&gt;=BA$4),IF(MAX(BA$4,$C13)&lt;=$C13+ROUND(($D13-$C13+1)*$E13,0)-1,"d","r"),"")))</f>
        <v/>
      </c>
      <c r="BB13" s="47" t="str">
        <f aca="false">IF(OR($C13="",$D13=""),"",IF(Tasks!$D13="Milestone",IF(AND($C13&gt;=BB$4,$C13&lt;BB$4+IF($D$3="Day",1,7)),"◆",""),IF(AND($C13&lt;BB$4+IF($D$3="Day",1,7),$D13&gt;=BB$4),IF(MAX(BB$4,$C13)&lt;=$C13+ROUND(($D13-$C13+1)*$E13,0)-1,"d","r"),"")))</f>
        <v/>
      </c>
      <c r="BC13" s="47" t="str">
        <f aca="false">IF(OR($C13="",$D13=""),"",IF(Tasks!$D13="Milestone",IF(AND($C13&gt;=BC$4,$C13&lt;BC$4+IF($D$3="Day",1,7)),"◆",""),IF(AND($C13&lt;BC$4+IF($D$3="Day",1,7),$D13&gt;=BC$4),IF(MAX(BC$4,$C13)&lt;=$C13+ROUND(($D13-$C13+1)*$E13,0)-1,"d","r"),"")))</f>
        <v/>
      </c>
      <c r="BD13" s="47" t="str">
        <f aca="false">IF(OR($C13="",$D13=""),"",IF(Tasks!$D13="Milestone",IF(AND($C13&gt;=BD$4,$C13&lt;BD$4+IF($D$3="Day",1,7)),"◆",""),IF(AND($C13&lt;BD$4+IF($D$3="Day",1,7),$D13&gt;=BD$4),IF(MAX(BD$4,$C13)&lt;=$C13+ROUND(($D13-$C13+1)*$E13,0)-1,"d","r"),"")))</f>
        <v/>
      </c>
      <c r="BE13" s="47" t="str">
        <f aca="false">IF(OR($C13="",$D13=""),"",IF(Tasks!$D13="Milestone",IF(AND($C13&gt;=BE$4,$C13&lt;BE$4+IF($D$3="Day",1,7)),"◆",""),IF(AND($C13&lt;BE$4+IF($D$3="Day",1,7),$D13&gt;=BE$4),IF(MAX(BE$4,$C13)&lt;=$C13+ROUND(($D13-$C13+1)*$E13,0)-1,"d","r"),"")))</f>
        <v/>
      </c>
    </row>
    <row r="14" customFormat="false" ht="18" hidden="false" customHeight="true" outlineLevel="0" collapsed="false">
      <c r="A14" s="43" t="str">
        <f aca="false">IF(Tasks!$B14="","",IF(Tasks!$D14="Milestone","◆ ","")&amp;Tasks!B14)</f>
        <v>QA and bug fixes</v>
      </c>
      <c r="B14" s="44" t="str">
        <f aca="false">IF(Tasks!$B14="","",IF(Tasks!C14="","",Tasks!C14))</f>
        <v>Sam</v>
      </c>
      <c r="C14" s="45" t="n">
        <f aca="false">IF(OR(Tasks!$B14="",Tasks!E14=""),"",Tasks!E14)</f>
        <v>46353</v>
      </c>
      <c r="D14" s="45" t="n">
        <f aca="false">IF(Tasks!$B14="","",Tasks!G14)</f>
        <v>46362</v>
      </c>
      <c r="E14" s="46" t="n">
        <f aca="false">IF(Tasks!$B14="","",N(Tasks!H14))</f>
        <v>0</v>
      </c>
      <c r="F14" s="47" t="str">
        <f aca="false">IF(OR($C14="",$D14=""),"",IF(Tasks!$D14="Milestone",IF(AND($C14&gt;=F$4,$C14&lt;F$4+IF($D$3="Day",1,7)),"◆",""),IF(AND($C14&lt;F$4+IF($D$3="Day",1,7),$D14&gt;=F$4),IF(MAX(F$4,$C14)&lt;=$C14+ROUND(($D14-$C14+1)*$E14,0)-1,"d","r"),"")))</f>
        <v/>
      </c>
      <c r="G14" s="47" t="str">
        <f aca="false">IF(OR($C14="",$D14=""),"",IF(Tasks!$D14="Milestone",IF(AND($C14&gt;=G$4,$C14&lt;G$4+IF($D$3="Day",1,7)),"◆",""),IF(AND($C14&lt;G$4+IF($D$3="Day",1,7),$D14&gt;=G$4),IF(MAX(G$4,$C14)&lt;=$C14+ROUND(($D14-$C14+1)*$E14,0)-1,"d","r"),"")))</f>
        <v/>
      </c>
      <c r="H14" s="47" t="str">
        <f aca="false">IF(OR($C14="",$D14=""),"",IF(Tasks!$D14="Milestone",IF(AND($C14&gt;=H$4,$C14&lt;H$4+IF($D$3="Day",1,7)),"◆",""),IF(AND($C14&lt;H$4+IF($D$3="Day",1,7),$D14&gt;=H$4),IF(MAX(H$4,$C14)&lt;=$C14+ROUND(($D14-$C14+1)*$E14,0)-1,"d","r"),"")))</f>
        <v/>
      </c>
      <c r="I14" s="47" t="str">
        <f aca="false">IF(OR($C14="",$D14=""),"",IF(Tasks!$D14="Milestone",IF(AND($C14&gt;=I$4,$C14&lt;I$4+IF($D$3="Day",1,7)),"◆",""),IF(AND($C14&lt;I$4+IF($D$3="Day",1,7),$D14&gt;=I$4),IF(MAX(I$4,$C14)&lt;=$C14+ROUND(($D14-$C14+1)*$E14,0)-1,"d","r"),"")))</f>
        <v/>
      </c>
      <c r="J14" s="47" t="str">
        <f aca="false">IF(OR($C14="",$D14=""),"",IF(Tasks!$D14="Milestone",IF(AND($C14&gt;=J$4,$C14&lt;J$4+IF($D$3="Day",1,7)),"◆",""),IF(AND($C14&lt;J$4+IF($D$3="Day",1,7),$D14&gt;=J$4),IF(MAX(J$4,$C14)&lt;=$C14+ROUND(($D14-$C14+1)*$E14,0)-1,"d","r"),"")))</f>
        <v/>
      </c>
      <c r="K14" s="47" t="str">
        <f aca="false">IF(OR($C14="",$D14=""),"",IF(Tasks!$D14="Milestone",IF(AND($C14&gt;=K$4,$C14&lt;K$4+IF($D$3="Day",1,7)),"◆",""),IF(AND($C14&lt;K$4+IF($D$3="Day",1,7),$D14&gt;=K$4),IF(MAX(K$4,$C14)&lt;=$C14+ROUND(($D14-$C14+1)*$E14,0)-1,"d","r"),"")))</f>
        <v/>
      </c>
      <c r="L14" s="47" t="str">
        <f aca="false">IF(OR($C14="",$D14=""),"",IF(Tasks!$D14="Milestone",IF(AND($C14&gt;=L$4,$C14&lt;L$4+IF($D$3="Day",1,7)),"◆",""),IF(AND($C14&lt;L$4+IF($D$3="Day",1,7),$D14&gt;=L$4),IF(MAX(L$4,$C14)&lt;=$C14+ROUND(($D14-$C14+1)*$E14,0)-1,"d","r"),"")))</f>
        <v/>
      </c>
      <c r="M14" s="47" t="str">
        <f aca="false">IF(OR($C14="",$D14=""),"",IF(Tasks!$D14="Milestone",IF(AND($C14&gt;=M$4,$C14&lt;M$4+IF($D$3="Day",1,7)),"◆",""),IF(AND($C14&lt;M$4+IF($D$3="Day",1,7),$D14&gt;=M$4),IF(MAX(M$4,$C14)&lt;=$C14+ROUND(($D14-$C14+1)*$E14,0)-1,"d","r"),"")))</f>
        <v>r</v>
      </c>
      <c r="N14" s="47" t="str">
        <f aca="false">IF(OR($C14="",$D14=""),"",IF(Tasks!$D14="Milestone",IF(AND($C14&gt;=N$4,$C14&lt;N$4+IF($D$3="Day",1,7)),"◆",""),IF(AND($C14&lt;N$4+IF($D$3="Day",1,7),$D14&gt;=N$4),IF(MAX(N$4,$C14)&lt;=$C14+ROUND(($D14-$C14+1)*$E14,0)-1,"d","r"),"")))</f>
        <v>r</v>
      </c>
      <c r="O14" s="47" t="str">
        <f aca="false">IF(OR($C14="",$D14=""),"",IF(Tasks!$D14="Milestone",IF(AND($C14&gt;=O$4,$C14&lt;O$4+IF($D$3="Day",1,7)),"◆",""),IF(AND($C14&lt;O$4+IF($D$3="Day",1,7),$D14&gt;=O$4),IF(MAX(O$4,$C14)&lt;=$C14+ROUND(($D14-$C14+1)*$E14,0)-1,"d","r"),"")))</f>
        <v/>
      </c>
      <c r="P14" s="47" t="str">
        <f aca="false">IF(OR($C14="",$D14=""),"",IF(Tasks!$D14="Milestone",IF(AND($C14&gt;=P$4,$C14&lt;P$4+IF($D$3="Day",1,7)),"◆",""),IF(AND($C14&lt;P$4+IF($D$3="Day",1,7),$D14&gt;=P$4),IF(MAX(P$4,$C14)&lt;=$C14+ROUND(($D14-$C14+1)*$E14,0)-1,"d","r"),"")))</f>
        <v/>
      </c>
      <c r="Q14" s="47" t="str">
        <f aca="false">IF(OR($C14="",$D14=""),"",IF(Tasks!$D14="Milestone",IF(AND($C14&gt;=Q$4,$C14&lt;Q$4+IF($D$3="Day",1,7)),"◆",""),IF(AND($C14&lt;Q$4+IF($D$3="Day",1,7),$D14&gt;=Q$4),IF(MAX(Q$4,$C14)&lt;=$C14+ROUND(($D14-$C14+1)*$E14,0)-1,"d","r"),"")))</f>
        <v/>
      </c>
      <c r="R14" s="47" t="str">
        <f aca="false">IF(OR($C14="",$D14=""),"",IF(Tasks!$D14="Milestone",IF(AND($C14&gt;=R$4,$C14&lt;R$4+IF($D$3="Day",1,7)),"◆",""),IF(AND($C14&lt;R$4+IF($D$3="Day",1,7),$D14&gt;=R$4),IF(MAX(R$4,$C14)&lt;=$C14+ROUND(($D14-$C14+1)*$E14,0)-1,"d","r"),"")))</f>
        <v/>
      </c>
      <c r="S14" s="47" t="str">
        <f aca="false">IF(OR($C14="",$D14=""),"",IF(Tasks!$D14="Milestone",IF(AND($C14&gt;=S$4,$C14&lt;S$4+IF($D$3="Day",1,7)),"◆",""),IF(AND($C14&lt;S$4+IF($D$3="Day",1,7),$D14&gt;=S$4),IF(MAX(S$4,$C14)&lt;=$C14+ROUND(($D14-$C14+1)*$E14,0)-1,"d","r"),"")))</f>
        <v/>
      </c>
      <c r="T14" s="47" t="str">
        <f aca="false">IF(OR($C14="",$D14=""),"",IF(Tasks!$D14="Milestone",IF(AND($C14&gt;=T$4,$C14&lt;T$4+IF($D$3="Day",1,7)),"◆",""),IF(AND($C14&lt;T$4+IF($D$3="Day",1,7),$D14&gt;=T$4),IF(MAX(T$4,$C14)&lt;=$C14+ROUND(($D14-$C14+1)*$E14,0)-1,"d","r"),"")))</f>
        <v/>
      </c>
      <c r="U14" s="47" t="str">
        <f aca="false">IF(OR($C14="",$D14=""),"",IF(Tasks!$D14="Milestone",IF(AND($C14&gt;=U$4,$C14&lt;U$4+IF($D$3="Day",1,7)),"◆",""),IF(AND($C14&lt;U$4+IF($D$3="Day",1,7),$D14&gt;=U$4),IF(MAX(U$4,$C14)&lt;=$C14+ROUND(($D14-$C14+1)*$E14,0)-1,"d","r"),"")))</f>
        <v/>
      </c>
      <c r="V14" s="47" t="str">
        <f aca="false">IF(OR($C14="",$D14=""),"",IF(Tasks!$D14="Milestone",IF(AND($C14&gt;=V$4,$C14&lt;V$4+IF($D$3="Day",1,7)),"◆",""),IF(AND($C14&lt;V$4+IF($D$3="Day",1,7),$D14&gt;=V$4),IF(MAX(V$4,$C14)&lt;=$C14+ROUND(($D14-$C14+1)*$E14,0)-1,"d","r"),"")))</f>
        <v/>
      </c>
      <c r="W14" s="47" t="str">
        <f aca="false">IF(OR($C14="",$D14=""),"",IF(Tasks!$D14="Milestone",IF(AND($C14&gt;=W$4,$C14&lt;W$4+IF($D$3="Day",1,7)),"◆",""),IF(AND($C14&lt;W$4+IF($D$3="Day",1,7),$D14&gt;=W$4),IF(MAX(W$4,$C14)&lt;=$C14+ROUND(($D14-$C14+1)*$E14,0)-1,"d","r"),"")))</f>
        <v/>
      </c>
      <c r="X14" s="47" t="str">
        <f aca="false">IF(OR($C14="",$D14=""),"",IF(Tasks!$D14="Milestone",IF(AND($C14&gt;=X$4,$C14&lt;X$4+IF($D$3="Day",1,7)),"◆",""),IF(AND($C14&lt;X$4+IF($D$3="Day",1,7),$D14&gt;=X$4),IF(MAX(X$4,$C14)&lt;=$C14+ROUND(($D14-$C14+1)*$E14,0)-1,"d","r"),"")))</f>
        <v/>
      </c>
      <c r="Y14" s="47" t="str">
        <f aca="false">IF(OR($C14="",$D14=""),"",IF(Tasks!$D14="Milestone",IF(AND($C14&gt;=Y$4,$C14&lt;Y$4+IF($D$3="Day",1,7)),"◆",""),IF(AND($C14&lt;Y$4+IF($D$3="Day",1,7),$D14&gt;=Y$4),IF(MAX(Y$4,$C14)&lt;=$C14+ROUND(($D14-$C14+1)*$E14,0)-1,"d","r"),"")))</f>
        <v/>
      </c>
      <c r="Z14" s="47" t="str">
        <f aca="false">IF(OR($C14="",$D14=""),"",IF(Tasks!$D14="Milestone",IF(AND($C14&gt;=Z$4,$C14&lt;Z$4+IF($D$3="Day",1,7)),"◆",""),IF(AND($C14&lt;Z$4+IF($D$3="Day",1,7),$D14&gt;=Z$4),IF(MAX(Z$4,$C14)&lt;=$C14+ROUND(($D14-$C14+1)*$E14,0)-1,"d","r"),"")))</f>
        <v/>
      </c>
      <c r="AA14" s="47" t="str">
        <f aca="false">IF(OR($C14="",$D14=""),"",IF(Tasks!$D14="Milestone",IF(AND($C14&gt;=AA$4,$C14&lt;AA$4+IF($D$3="Day",1,7)),"◆",""),IF(AND($C14&lt;AA$4+IF($D$3="Day",1,7),$D14&gt;=AA$4),IF(MAX(AA$4,$C14)&lt;=$C14+ROUND(($D14-$C14+1)*$E14,0)-1,"d","r"),"")))</f>
        <v/>
      </c>
      <c r="AB14" s="47" t="str">
        <f aca="false">IF(OR($C14="",$D14=""),"",IF(Tasks!$D14="Milestone",IF(AND($C14&gt;=AB$4,$C14&lt;AB$4+IF($D$3="Day",1,7)),"◆",""),IF(AND($C14&lt;AB$4+IF($D$3="Day",1,7),$D14&gt;=AB$4),IF(MAX(AB$4,$C14)&lt;=$C14+ROUND(($D14-$C14+1)*$E14,0)-1,"d","r"),"")))</f>
        <v/>
      </c>
      <c r="AC14" s="47" t="str">
        <f aca="false">IF(OR($C14="",$D14=""),"",IF(Tasks!$D14="Milestone",IF(AND($C14&gt;=AC$4,$C14&lt;AC$4+IF($D$3="Day",1,7)),"◆",""),IF(AND($C14&lt;AC$4+IF($D$3="Day",1,7),$D14&gt;=AC$4),IF(MAX(AC$4,$C14)&lt;=$C14+ROUND(($D14-$C14+1)*$E14,0)-1,"d","r"),"")))</f>
        <v/>
      </c>
      <c r="AD14" s="47" t="str">
        <f aca="false">IF(OR($C14="",$D14=""),"",IF(Tasks!$D14="Milestone",IF(AND($C14&gt;=AD$4,$C14&lt;AD$4+IF($D$3="Day",1,7)),"◆",""),IF(AND($C14&lt;AD$4+IF($D$3="Day",1,7),$D14&gt;=AD$4),IF(MAX(AD$4,$C14)&lt;=$C14+ROUND(($D14-$C14+1)*$E14,0)-1,"d","r"),"")))</f>
        <v/>
      </c>
      <c r="AE14" s="47" t="str">
        <f aca="false">IF(OR($C14="",$D14=""),"",IF(Tasks!$D14="Milestone",IF(AND($C14&gt;=AE$4,$C14&lt;AE$4+IF($D$3="Day",1,7)),"◆",""),IF(AND($C14&lt;AE$4+IF($D$3="Day",1,7),$D14&gt;=AE$4),IF(MAX(AE$4,$C14)&lt;=$C14+ROUND(($D14-$C14+1)*$E14,0)-1,"d","r"),"")))</f>
        <v/>
      </c>
      <c r="AF14" s="47" t="str">
        <f aca="false">IF(OR($C14="",$D14=""),"",IF(Tasks!$D14="Milestone",IF(AND($C14&gt;=AF$4,$C14&lt;AF$4+IF($D$3="Day",1,7)),"◆",""),IF(AND($C14&lt;AF$4+IF($D$3="Day",1,7),$D14&gt;=AF$4),IF(MAX(AF$4,$C14)&lt;=$C14+ROUND(($D14-$C14+1)*$E14,0)-1,"d","r"),"")))</f>
        <v/>
      </c>
      <c r="AG14" s="47" t="str">
        <f aca="false">IF(OR($C14="",$D14=""),"",IF(Tasks!$D14="Milestone",IF(AND($C14&gt;=AG$4,$C14&lt;AG$4+IF($D$3="Day",1,7)),"◆",""),IF(AND($C14&lt;AG$4+IF($D$3="Day",1,7),$D14&gt;=AG$4),IF(MAX(AG$4,$C14)&lt;=$C14+ROUND(($D14-$C14+1)*$E14,0)-1,"d","r"),"")))</f>
        <v/>
      </c>
      <c r="AH14" s="47" t="str">
        <f aca="false">IF(OR($C14="",$D14=""),"",IF(Tasks!$D14="Milestone",IF(AND($C14&gt;=AH$4,$C14&lt;AH$4+IF($D$3="Day",1,7)),"◆",""),IF(AND($C14&lt;AH$4+IF($D$3="Day",1,7),$D14&gt;=AH$4),IF(MAX(AH$4,$C14)&lt;=$C14+ROUND(($D14-$C14+1)*$E14,0)-1,"d","r"),"")))</f>
        <v/>
      </c>
      <c r="AI14" s="47" t="str">
        <f aca="false">IF(OR($C14="",$D14=""),"",IF(Tasks!$D14="Milestone",IF(AND($C14&gt;=AI$4,$C14&lt;AI$4+IF($D$3="Day",1,7)),"◆",""),IF(AND($C14&lt;AI$4+IF($D$3="Day",1,7),$D14&gt;=AI$4),IF(MAX(AI$4,$C14)&lt;=$C14+ROUND(($D14-$C14+1)*$E14,0)-1,"d","r"),"")))</f>
        <v/>
      </c>
      <c r="AJ14" s="47" t="str">
        <f aca="false">IF(OR($C14="",$D14=""),"",IF(Tasks!$D14="Milestone",IF(AND($C14&gt;=AJ$4,$C14&lt;AJ$4+IF($D$3="Day",1,7)),"◆",""),IF(AND($C14&lt;AJ$4+IF($D$3="Day",1,7),$D14&gt;=AJ$4),IF(MAX(AJ$4,$C14)&lt;=$C14+ROUND(($D14-$C14+1)*$E14,0)-1,"d","r"),"")))</f>
        <v/>
      </c>
      <c r="AK14" s="47" t="str">
        <f aca="false">IF(OR($C14="",$D14=""),"",IF(Tasks!$D14="Milestone",IF(AND($C14&gt;=AK$4,$C14&lt;AK$4+IF($D$3="Day",1,7)),"◆",""),IF(AND($C14&lt;AK$4+IF($D$3="Day",1,7),$D14&gt;=AK$4),IF(MAX(AK$4,$C14)&lt;=$C14+ROUND(($D14-$C14+1)*$E14,0)-1,"d","r"),"")))</f>
        <v/>
      </c>
      <c r="AL14" s="47" t="str">
        <f aca="false">IF(OR($C14="",$D14=""),"",IF(Tasks!$D14="Milestone",IF(AND($C14&gt;=AL$4,$C14&lt;AL$4+IF($D$3="Day",1,7)),"◆",""),IF(AND($C14&lt;AL$4+IF($D$3="Day",1,7),$D14&gt;=AL$4),IF(MAX(AL$4,$C14)&lt;=$C14+ROUND(($D14-$C14+1)*$E14,0)-1,"d","r"),"")))</f>
        <v/>
      </c>
      <c r="AM14" s="47" t="str">
        <f aca="false">IF(OR($C14="",$D14=""),"",IF(Tasks!$D14="Milestone",IF(AND($C14&gt;=AM$4,$C14&lt;AM$4+IF($D$3="Day",1,7)),"◆",""),IF(AND($C14&lt;AM$4+IF($D$3="Day",1,7),$D14&gt;=AM$4),IF(MAX(AM$4,$C14)&lt;=$C14+ROUND(($D14-$C14+1)*$E14,0)-1,"d","r"),"")))</f>
        <v/>
      </c>
      <c r="AN14" s="47" t="str">
        <f aca="false">IF(OR($C14="",$D14=""),"",IF(Tasks!$D14="Milestone",IF(AND($C14&gt;=AN$4,$C14&lt;AN$4+IF($D$3="Day",1,7)),"◆",""),IF(AND($C14&lt;AN$4+IF($D$3="Day",1,7),$D14&gt;=AN$4),IF(MAX(AN$4,$C14)&lt;=$C14+ROUND(($D14-$C14+1)*$E14,0)-1,"d","r"),"")))</f>
        <v/>
      </c>
      <c r="AO14" s="47" t="str">
        <f aca="false">IF(OR($C14="",$D14=""),"",IF(Tasks!$D14="Milestone",IF(AND($C14&gt;=AO$4,$C14&lt;AO$4+IF($D$3="Day",1,7)),"◆",""),IF(AND($C14&lt;AO$4+IF($D$3="Day",1,7),$D14&gt;=AO$4),IF(MAX(AO$4,$C14)&lt;=$C14+ROUND(($D14-$C14+1)*$E14,0)-1,"d","r"),"")))</f>
        <v/>
      </c>
      <c r="AP14" s="47" t="str">
        <f aca="false">IF(OR($C14="",$D14=""),"",IF(Tasks!$D14="Milestone",IF(AND($C14&gt;=AP$4,$C14&lt;AP$4+IF($D$3="Day",1,7)),"◆",""),IF(AND($C14&lt;AP$4+IF($D$3="Day",1,7),$D14&gt;=AP$4),IF(MAX(AP$4,$C14)&lt;=$C14+ROUND(($D14-$C14+1)*$E14,0)-1,"d","r"),"")))</f>
        <v/>
      </c>
      <c r="AQ14" s="47" t="str">
        <f aca="false">IF(OR($C14="",$D14=""),"",IF(Tasks!$D14="Milestone",IF(AND($C14&gt;=AQ$4,$C14&lt;AQ$4+IF($D$3="Day",1,7)),"◆",""),IF(AND($C14&lt;AQ$4+IF($D$3="Day",1,7),$D14&gt;=AQ$4),IF(MAX(AQ$4,$C14)&lt;=$C14+ROUND(($D14-$C14+1)*$E14,0)-1,"d","r"),"")))</f>
        <v/>
      </c>
      <c r="AR14" s="47" t="str">
        <f aca="false">IF(OR($C14="",$D14=""),"",IF(Tasks!$D14="Milestone",IF(AND($C14&gt;=AR$4,$C14&lt;AR$4+IF($D$3="Day",1,7)),"◆",""),IF(AND($C14&lt;AR$4+IF($D$3="Day",1,7),$D14&gt;=AR$4),IF(MAX(AR$4,$C14)&lt;=$C14+ROUND(($D14-$C14+1)*$E14,0)-1,"d","r"),"")))</f>
        <v/>
      </c>
      <c r="AS14" s="47" t="str">
        <f aca="false">IF(OR($C14="",$D14=""),"",IF(Tasks!$D14="Milestone",IF(AND($C14&gt;=AS$4,$C14&lt;AS$4+IF($D$3="Day",1,7)),"◆",""),IF(AND($C14&lt;AS$4+IF($D$3="Day",1,7),$D14&gt;=AS$4),IF(MAX(AS$4,$C14)&lt;=$C14+ROUND(($D14-$C14+1)*$E14,0)-1,"d","r"),"")))</f>
        <v/>
      </c>
      <c r="AT14" s="47" t="str">
        <f aca="false">IF(OR($C14="",$D14=""),"",IF(Tasks!$D14="Milestone",IF(AND($C14&gt;=AT$4,$C14&lt;AT$4+IF($D$3="Day",1,7)),"◆",""),IF(AND($C14&lt;AT$4+IF($D$3="Day",1,7),$D14&gt;=AT$4),IF(MAX(AT$4,$C14)&lt;=$C14+ROUND(($D14-$C14+1)*$E14,0)-1,"d","r"),"")))</f>
        <v/>
      </c>
      <c r="AU14" s="47" t="str">
        <f aca="false">IF(OR($C14="",$D14=""),"",IF(Tasks!$D14="Milestone",IF(AND($C14&gt;=AU$4,$C14&lt;AU$4+IF($D$3="Day",1,7)),"◆",""),IF(AND($C14&lt;AU$4+IF($D$3="Day",1,7),$D14&gt;=AU$4),IF(MAX(AU$4,$C14)&lt;=$C14+ROUND(($D14-$C14+1)*$E14,0)-1,"d","r"),"")))</f>
        <v/>
      </c>
      <c r="AV14" s="47" t="str">
        <f aca="false">IF(OR($C14="",$D14=""),"",IF(Tasks!$D14="Milestone",IF(AND($C14&gt;=AV$4,$C14&lt;AV$4+IF($D$3="Day",1,7)),"◆",""),IF(AND($C14&lt;AV$4+IF($D$3="Day",1,7),$D14&gt;=AV$4),IF(MAX(AV$4,$C14)&lt;=$C14+ROUND(($D14-$C14+1)*$E14,0)-1,"d","r"),"")))</f>
        <v/>
      </c>
      <c r="AW14" s="47" t="str">
        <f aca="false">IF(OR($C14="",$D14=""),"",IF(Tasks!$D14="Milestone",IF(AND($C14&gt;=AW$4,$C14&lt;AW$4+IF($D$3="Day",1,7)),"◆",""),IF(AND($C14&lt;AW$4+IF($D$3="Day",1,7),$D14&gt;=AW$4),IF(MAX(AW$4,$C14)&lt;=$C14+ROUND(($D14-$C14+1)*$E14,0)-1,"d","r"),"")))</f>
        <v/>
      </c>
      <c r="AX14" s="47" t="str">
        <f aca="false">IF(OR($C14="",$D14=""),"",IF(Tasks!$D14="Milestone",IF(AND($C14&gt;=AX$4,$C14&lt;AX$4+IF($D$3="Day",1,7)),"◆",""),IF(AND($C14&lt;AX$4+IF($D$3="Day",1,7),$D14&gt;=AX$4),IF(MAX(AX$4,$C14)&lt;=$C14+ROUND(($D14-$C14+1)*$E14,0)-1,"d","r"),"")))</f>
        <v/>
      </c>
      <c r="AY14" s="47" t="str">
        <f aca="false">IF(OR($C14="",$D14=""),"",IF(Tasks!$D14="Milestone",IF(AND($C14&gt;=AY$4,$C14&lt;AY$4+IF($D$3="Day",1,7)),"◆",""),IF(AND($C14&lt;AY$4+IF($D$3="Day",1,7),$D14&gt;=AY$4),IF(MAX(AY$4,$C14)&lt;=$C14+ROUND(($D14-$C14+1)*$E14,0)-1,"d","r"),"")))</f>
        <v/>
      </c>
      <c r="AZ14" s="47" t="str">
        <f aca="false">IF(OR($C14="",$D14=""),"",IF(Tasks!$D14="Milestone",IF(AND($C14&gt;=AZ$4,$C14&lt;AZ$4+IF($D$3="Day",1,7)),"◆",""),IF(AND($C14&lt;AZ$4+IF($D$3="Day",1,7),$D14&gt;=AZ$4),IF(MAX(AZ$4,$C14)&lt;=$C14+ROUND(($D14-$C14+1)*$E14,0)-1,"d","r"),"")))</f>
        <v/>
      </c>
      <c r="BA14" s="47" t="str">
        <f aca="false">IF(OR($C14="",$D14=""),"",IF(Tasks!$D14="Milestone",IF(AND($C14&gt;=BA$4,$C14&lt;BA$4+IF($D$3="Day",1,7)),"◆",""),IF(AND($C14&lt;BA$4+IF($D$3="Day",1,7),$D14&gt;=BA$4),IF(MAX(BA$4,$C14)&lt;=$C14+ROUND(($D14-$C14+1)*$E14,0)-1,"d","r"),"")))</f>
        <v/>
      </c>
      <c r="BB14" s="47" t="str">
        <f aca="false">IF(OR($C14="",$D14=""),"",IF(Tasks!$D14="Milestone",IF(AND($C14&gt;=BB$4,$C14&lt;BB$4+IF($D$3="Day",1,7)),"◆",""),IF(AND($C14&lt;BB$4+IF($D$3="Day",1,7),$D14&gt;=BB$4),IF(MAX(BB$4,$C14)&lt;=$C14+ROUND(($D14-$C14+1)*$E14,0)-1,"d","r"),"")))</f>
        <v/>
      </c>
      <c r="BC14" s="47" t="str">
        <f aca="false">IF(OR($C14="",$D14=""),"",IF(Tasks!$D14="Milestone",IF(AND($C14&gt;=BC$4,$C14&lt;BC$4+IF($D$3="Day",1,7)),"◆",""),IF(AND($C14&lt;BC$4+IF($D$3="Day",1,7),$D14&gt;=BC$4),IF(MAX(BC$4,$C14)&lt;=$C14+ROUND(($D14-$C14+1)*$E14,0)-1,"d","r"),"")))</f>
        <v/>
      </c>
      <c r="BD14" s="47" t="str">
        <f aca="false">IF(OR($C14="",$D14=""),"",IF(Tasks!$D14="Milestone",IF(AND($C14&gt;=BD$4,$C14&lt;BD$4+IF($D$3="Day",1,7)),"◆",""),IF(AND($C14&lt;BD$4+IF($D$3="Day",1,7),$D14&gt;=BD$4),IF(MAX(BD$4,$C14)&lt;=$C14+ROUND(($D14-$C14+1)*$E14,0)-1,"d","r"),"")))</f>
        <v/>
      </c>
      <c r="BE14" s="47" t="str">
        <f aca="false">IF(OR($C14="",$D14=""),"",IF(Tasks!$D14="Milestone",IF(AND($C14&gt;=BE$4,$C14&lt;BE$4+IF($D$3="Day",1,7)),"◆",""),IF(AND($C14&lt;BE$4+IF($D$3="Day",1,7),$D14&gt;=BE$4),IF(MAX(BE$4,$C14)&lt;=$C14+ROUND(($D14-$C14+1)*$E14,0)-1,"d","r"),"")))</f>
        <v/>
      </c>
    </row>
    <row r="15" customFormat="false" ht="18" hidden="false" customHeight="true" outlineLevel="0" collapsed="false">
      <c r="A15" s="43" t="str">
        <f aca="false">IF(Tasks!$B15="","",IF(Tasks!$D15="Milestone","◆ ","")&amp;Tasks!B15)</f>
        <v>Accessibility review</v>
      </c>
      <c r="B15" s="44" t="str">
        <f aca="false">IF(Tasks!$B15="","",IF(Tasks!C15="","",Tasks!C15))</f>
        <v>Morgan</v>
      </c>
      <c r="C15" s="45" t="n">
        <f aca="false">IF(OR(Tasks!$B15="",Tasks!E15=""),"",Tasks!E15)</f>
        <v>46357</v>
      </c>
      <c r="D15" s="45" t="n">
        <f aca="false">IF(Tasks!$B15="","",Tasks!G15)</f>
        <v>46361</v>
      </c>
      <c r="E15" s="46" t="n">
        <f aca="false">IF(Tasks!$B15="","",N(Tasks!H15))</f>
        <v>0</v>
      </c>
      <c r="F15" s="47" t="str">
        <f aca="false">IF(OR($C15="",$D15=""),"",IF(Tasks!$D15="Milestone",IF(AND($C15&gt;=F$4,$C15&lt;F$4+IF($D$3="Day",1,7)),"◆",""),IF(AND($C15&lt;F$4+IF($D$3="Day",1,7),$D15&gt;=F$4),IF(MAX(F$4,$C15)&lt;=$C15+ROUND(($D15-$C15+1)*$E15,0)-1,"d","r"),"")))</f>
        <v/>
      </c>
      <c r="G15" s="47" t="str">
        <f aca="false">IF(OR($C15="",$D15=""),"",IF(Tasks!$D15="Milestone",IF(AND($C15&gt;=G$4,$C15&lt;G$4+IF($D$3="Day",1,7)),"◆",""),IF(AND($C15&lt;G$4+IF($D$3="Day",1,7),$D15&gt;=G$4),IF(MAX(G$4,$C15)&lt;=$C15+ROUND(($D15-$C15+1)*$E15,0)-1,"d","r"),"")))</f>
        <v/>
      </c>
      <c r="H15" s="47" t="str">
        <f aca="false">IF(OR($C15="",$D15=""),"",IF(Tasks!$D15="Milestone",IF(AND($C15&gt;=H$4,$C15&lt;H$4+IF($D$3="Day",1,7)),"◆",""),IF(AND($C15&lt;H$4+IF($D$3="Day",1,7),$D15&gt;=H$4),IF(MAX(H$4,$C15)&lt;=$C15+ROUND(($D15-$C15+1)*$E15,0)-1,"d","r"),"")))</f>
        <v/>
      </c>
      <c r="I15" s="47" t="str">
        <f aca="false">IF(OR($C15="",$D15=""),"",IF(Tasks!$D15="Milestone",IF(AND($C15&gt;=I$4,$C15&lt;I$4+IF($D$3="Day",1,7)),"◆",""),IF(AND($C15&lt;I$4+IF($D$3="Day",1,7),$D15&gt;=I$4),IF(MAX(I$4,$C15)&lt;=$C15+ROUND(($D15-$C15+1)*$E15,0)-1,"d","r"),"")))</f>
        <v/>
      </c>
      <c r="J15" s="47" t="str">
        <f aca="false">IF(OR($C15="",$D15=""),"",IF(Tasks!$D15="Milestone",IF(AND($C15&gt;=J$4,$C15&lt;J$4+IF($D$3="Day",1,7)),"◆",""),IF(AND($C15&lt;J$4+IF($D$3="Day",1,7),$D15&gt;=J$4),IF(MAX(J$4,$C15)&lt;=$C15+ROUND(($D15-$C15+1)*$E15,0)-1,"d","r"),"")))</f>
        <v/>
      </c>
      <c r="K15" s="47" t="str">
        <f aca="false">IF(OR($C15="",$D15=""),"",IF(Tasks!$D15="Milestone",IF(AND($C15&gt;=K$4,$C15&lt;K$4+IF($D$3="Day",1,7)),"◆",""),IF(AND($C15&lt;K$4+IF($D$3="Day",1,7),$D15&gt;=K$4),IF(MAX(K$4,$C15)&lt;=$C15+ROUND(($D15-$C15+1)*$E15,0)-1,"d","r"),"")))</f>
        <v/>
      </c>
      <c r="L15" s="47" t="str">
        <f aca="false">IF(OR($C15="",$D15=""),"",IF(Tasks!$D15="Milestone",IF(AND($C15&gt;=L$4,$C15&lt;L$4+IF($D$3="Day",1,7)),"◆",""),IF(AND($C15&lt;L$4+IF($D$3="Day",1,7),$D15&gt;=L$4),IF(MAX(L$4,$C15)&lt;=$C15+ROUND(($D15-$C15+1)*$E15,0)-1,"d","r"),"")))</f>
        <v/>
      </c>
      <c r="M15" s="47" t="str">
        <f aca="false">IF(OR($C15="",$D15=""),"",IF(Tasks!$D15="Milestone",IF(AND($C15&gt;=M$4,$C15&lt;M$4+IF($D$3="Day",1,7)),"◆",""),IF(AND($C15&lt;M$4+IF($D$3="Day",1,7),$D15&gt;=M$4),IF(MAX(M$4,$C15)&lt;=$C15+ROUND(($D15-$C15+1)*$E15,0)-1,"d","r"),"")))</f>
        <v/>
      </c>
      <c r="N15" s="47" t="str">
        <f aca="false">IF(OR($C15="",$D15=""),"",IF(Tasks!$D15="Milestone",IF(AND($C15&gt;=N$4,$C15&lt;N$4+IF($D$3="Day",1,7)),"◆",""),IF(AND($C15&lt;N$4+IF($D$3="Day",1,7),$D15&gt;=N$4),IF(MAX(N$4,$C15)&lt;=$C15+ROUND(($D15-$C15+1)*$E15,0)-1,"d","r"),"")))</f>
        <v>r</v>
      </c>
      <c r="O15" s="47" t="str">
        <f aca="false">IF(OR($C15="",$D15=""),"",IF(Tasks!$D15="Milestone",IF(AND($C15&gt;=O$4,$C15&lt;O$4+IF($D$3="Day",1,7)),"◆",""),IF(AND($C15&lt;O$4+IF($D$3="Day",1,7),$D15&gt;=O$4),IF(MAX(O$4,$C15)&lt;=$C15+ROUND(($D15-$C15+1)*$E15,0)-1,"d","r"),"")))</f>
        <v/>
      </c>
      <c r="P15" s="47" t="str">
        <f aca="false">IF(OR($C15="",$D15=""),"",IF(Tasks!$D15="Milestone",IF(AND($C15&gt;=P$4,$C15&lt;P$4+IF($D$3="Day",1,7)),"◆",""),IF(AND($C15&lt;P$4+IF($D$3="Day",1,7),$D15&gt;=P$4),IF(MAX(P$4,$C15)&lt;=$C15+ROUND(($D15-$C15+1)*$E15,0)-1,"d","r"),"")))</f>
        <v/>
      </c>
      <c r="Q15" s="47" t="str">
        <f aca="false">IF(OR($C15="",$D15=""),"",IF(Tasks!$D15="Milestone",IF(AND($C15&gt;=Q$4,$C15&lt;Q$4+IF($D$3="Day",1,7)),"◆",""),IF(AND($C15&lt;Q$4+IF($D$3="Day",1,7),$D15&gt;=Q$4),IF(MAX(Q$4,$C15)&lt;=$C15+ROUND(($D15-$C15+1)*$E15,0)-1,"d","r"),"")))</f>
        <v/>
      </c>
      <c r="R15" s="47" t="str">
        <f aca="false">IF(OR($C15="",$D15=""),"",IF(Tasks!$D15="Milestone",IF(AND($C15&gt;=R$4,$C15&lt;R$4+IF($D$3="Day",1,7)),"◆",""),IF(AND($C15&lt;R$4+IF($D$3="Day",1,7),$D15&gt;=R$4),IF(MAX(R$4,$C15)&lt;=$C15+ROUND(($D15-$C15+1)*$E15,0)-1,"d","r"),"")))</f>
        <v/>
      </c>
      <c r="S15" s="47" t="str">
        <f aca="false">IF(OR($C15="",$D15=""),"",IF(Tasks!$D15="Milestone",IF(AND($C15&gt;=S$4,$C15&lt;S$4+IF($D$3="Day",1,7)),"◆",""),IF(AND($C15&lt;S$4+IF($D$3="Day",1,7),$D15&gt;=S$4),IF(MAX(S$4,$C15)&lt;=$C15+ROUND(($D15-$C15+1)*$E15,0)-1,"d","r"),"")))</f>
        <v/>
      </c>
      <c r="T15" s="47" t="str">
        <f aca="false">IF(OR($C15="",$D15=""),"",IF(Tasks!$D15="Milestone",IF(AND($C15&gt;=T$4,$C15&lt;T$4+IF($D$3="Day",1,7)),"◆",""),IF(AND($C15&lt;T$4+IF($D$3="Day",1,7),$D15&gt;=T$4),IF(MAX(T$4,$C15)&lt;=$C15+ROUND(($D15-$C15+1)*$E15,0)-1,"d","r"),"")))</f>
        <v/>
      </c>
      <c r="U15" s="47" t="str">
        <f aca="false">IF(OR($C15="",$D15=""),"",IF(Tasks!$D15="Milestone",IF(AND($C15&gt;=U$4,$C15&lt;U$4+IF($D$3="Day",1,7)),"◆",""),IF(AND($C15&lt;U$4+IF($D$3="Day",1,7),$D15&gt;=U$4),IF(MAX(U$4,$C15)&lt;=$C15+ROUND(($D15-$C15+1)*$E15,0)-1,"d","r"),"")))</f>
        <v/>
      </c>
      <c r="V15" s="47" t="str">
        <f aca="false">IF(OR($C15="",$D15=""),"",IF(Tasks!$D15="Milestone",IF(AND($C15&gt;=V$4,$C15&lt;V$4+IF($D$3="Day",1,7)),"◆",""),IF(AND($C15&lt;V$4+IF($D$3="Day",1,7),$D15&gt;=V$4),IF(MAX(V$4,$C15)&lt;=$C15+ROUND(($D15-$C15+1)*$E15,0)-1,"d","r"),"")))</f>
        <v/>
      </c>
      <c r="W15" s="47" t="str">
        <f aca="false">IF(OR($C15="",$D15=""),"",IF(Tasks!$D15="Milestone",IF(AND($C15&gt;=W$4,$C15&lt;W$4+IF($D$3="Day",1,7)),"◆",""),IF(AND($C15&lt;W$4+IF($D$3="Day",1,7),$D15&gt;=W$4),IF(MAX(W$4,$C15)&lt;=$C15+ROUND(($D15-$C15+1)*$E15,0)-1,"d","r"),"")))</f>
        <v/>
      </c>
      <c r="X15" s="47" t="str">
        <f aca="false">IF(OR($C15="",$D15=""),"",IF(Tasks!$D15="Milestone",IF(AND($C15&gt;=X$4,$C15&lt;X$4+IF($D$3="Day",1,7)),"◆",""),IF(AND($C15&lt;X$4+IF($D$3="Day",1,7),$D15&gt;=X$4),IF(MAX(X$4,$C15)&lt;=$C15+ROUND(($D15-$C15+1)*$E15,0)-1,"d","r"),"")))</f>
        <v/>
      </c>
      <c r="Y15" s="47" t="str">
        <f aca="false">IF(OR($C15="",$D15=""),"",IF(Tasks!$D15="Milestone",IF(AND($C15&gt;=Y$4,$C15&lt;Y$4+IF($D$3="Day",1,7)),"◆",""),IF(AND($C15&lt;Y$4+IF($D$3="Day",1,7),$D15&gt;=Y$4),IF(MAX(Y$4,$C15)&lt;=$C15+ROUND(($D15-$C15+1)*$E15,0)-1,"d","r"),"")))</f>
        <v/>
      </c>
      <c r="Z15" s="47" t="str">
        <f aca="false">IF(OR($C15="",$D15=""),"",IF(Tasks!$D15="Milestone",IF(AND($C15&gt;=Z$4,$C15&lt;Z$4+IF($D$3="Day",1,7)),"◆",""),IF(AND($C15&lt;Z$4+IF($D$3="Day",1,7),$D15&gt;=Z$4),IF(MAX(Z$4,$C15)&lt;=$C15+ROUND(($D15-$C15+1)*$E15,0)-1,"d","r"),"")))</f>
        <v/>
      </c>
      <c r="AA15" s="47" t="str">
        <f aca="false">IF(OR($C15="",$D15=""),"",IF(Tasks!$D15="Milestone",IF(AND($C15&gt;=AA$4,$C15&lt;AA$4+IF($D$3="Day",1,7)),"◆",""),IF(AND($C15&lt;AA$4+IF($D$3="Day",1,7),$D15&gt;=AA$4),IF(MAX(AA$4,$C15)&lt;=$C15+ROUND(($D15-$C15+1)*$E15,0)-1,"d","r"),"")))</f>
        <v/>
      </c>
      <c r="AB15" s="47" t="str">
        <f aca="false">IF(OR($C15="",$D15=""),"",IF(Tasks!$D15="Milestone",IF(AND($C15&gt;=AB$4,$C15&lt;AB$4+IF($D$3="Day",1,7)),"◆",""),IF(AND($C15&lt;AB$4+IF($D$3="Day",1,7),$D15&gt;=AB$4),IF(MAX(AB$4,$C15)&lt;=$C15+ROUND(($D15-$C15+1)*$E15,0)-1,"d","r"),"")))</f>
        <v/>
      </c>
      <c r="AC15" s="47" t="str">
        <f aca="false">IF(OR($C15="",$D15=""),"",IF(Tasks!$D15="Milestone",IF(AND($C15&gt;=AC$4,$C15&lt;AC$4+IF($D$3="Day",1,7)),"◆",""),IF(AND($C15&lt;AC$4+IF($D$3="Day",1,7),$D15&gt;=AC$4),IF(MAX(AC$4,$C15)&lt;=$C15+ROUND(($D15-$C15+1)*$E15,0)-1,"d","r"),"")))</f>
        <v/>
      </c>
      <c r="AD15" s="47" t="str">
        <f aca="false">IF(OR($C15="",$D15=""),"",IF(Tasks!$D15="Milestone",IF(AND($C15&gt;=AD$4,$C15&lt;AD$4+IF($D$3="Day",1,7)),"◆",""),IF(AND($C15&lt;AD$4+IF($D$3="Day",1,7),$D15&gt;=AD$4),IF(MAX(AD$4,$C15)&lt;=$C15+ROUND(($D15-$C15+1)*$E15,0)-1,"d","r"),"")))</f>
        <v/>
      </c>
      <c r="AE15" s="47" t="str">
        <f aca="false">IF(OR($C15="",$D15=""),"",IF(Tasks!$D15="Milestone",IF(AND($C15&gt;=AE$4,$C15&lt;AE$4+IF($D$3="Day",1,7)),"◆",""),IF(AND($C15&lt;AE$4+IF($D$3="Day",1,7),$D15&gt;=AE$4),IF(MAX(AE$4,$C15)&lt;=$C15+ROUND(($D15-$C15+1)*$E15,0)-1,"d","r"),"")))</f>
        <v/>
      </c>
      <c r="AF15" s="47" t="str">
        <f aca="false">IF(OR($C15="",$D15=""),"",IF(Tasks!$D15="Milestone",IF(AND($C15&gt;=AF$4,$C15&lt;AF$4+IF($D$3="Day",1,7)),"◆",""),IF(AND($C15&lt;AF$4+IF($D$3="Day",1,7),$D15&gt;=AF$4),IF(MAX(AF$4,$C15)&lt;=$C15+ROUND(($D15-$C15+1)*$E15,0)-1,"d","r"),"")))</f>
        <v/>
      </c>
      <c r="AG15" s="47" t="str">
        <f aca="false">IF(OR($C15="",$D15=""),"",IF(Tasks!$D15="Milestone",IF(AND($C15&gt;=AG$4,$C15&lt;AG$4+IF($D$3="Day",1,7)),"◆",""),IF(AND($C15&lt;AG$4+IF($D$3="Day",1,7),$D15&gt;=AG$4),IF(MAX(AG$4,$C15)&lt;=$C15+ROUND(($D15-$C15+1)*$E15,0)-1,"d","r"),"")))</f>
        <v/>
      </c>
      <c r="AH15" s="47" t="str">
        <f aca="false">IF(OR($C15="",$D15=""),"",IF(Tasks!$D15="Milestone",IF(AND($C15&gt;=AH$4,$C15&lt;AH$4+IF($D$3="Day",1,7)),"◆",""),IF(AND($C15&lt;AH$4+IF($D$3="Day",1,7),$D15&gt;=AH$4),IF(MAX(AH$4,$C15)&lt;=$C15+ROUND(($D15-$C15+1)*$E15,0)-1,"d","r"),"")))</f>
        <v/>
      </c>
      <c r="AI15" s="47" t="str">
        <f aca="false">IF(OR($C15="",$D15=""),"",IF(Tasks!$D15="Milestone",IF(AND($C15&gt;=AI$4,$C15&lt;AI$4+IF($D$3="Day",1,7)),"◆",""),IF(AND($C15&lt;AI$4+IF($D$3="Day",1,7),$D15&gt;=AI$4),IF(MAX(AI$4,$C15)&lt;=$C15+ROUND(($D15-$C15+1)*$E15,0)-1,"d","r"),"")))</f>
        <v/>
      </c>
      <c r="AJ15" s="47" t="str">
        <f aca="false">IF(OR($C15="",$D15=""),"",IF(Tasks!$D15="Milestone",IF(AND($C15&gt;=AJ$4,$C15&lt;AJ$4+IF($D$3="Day",1,7)),"◆",""),IF(AND($C15&lt;AJ$4+IF($D$3="Day",1,7),$D15&gt;=AJ$4),IF(MAX(AJ$4,$C15)&lt;=$C15+ROUND(($D15-$C15+1)*$E15,0)-1,"d","r"),"")))</f>
        <v/>
      </c>
      <c r="AK15" s="47" t="str">
        <f aca="false">IF(OR($C15="",$D15=""),"",IF(Tasks!$D15="Milestone",IF(AND($C15&gt;=AK$4,$C15&lt;AK$4+IF($D$3="Day",1,7)),"◆",""),IF(AND($C15&lt;AK$4+IF($D$3="Day",1,7),$D15&gt;=AK$4),IF(MAX(AK$4,$C15)&lt;=$C15+ROUND(($D15-$C15+1)*$E15,0)-1,"d","r"),"")))</f>
        <v/>
      </c>
      <c r="AL15" s="47" t="str">
        <f aca="false">IF(OR($C15="",$D15=""),"",IF(Tasks!$D15="Milestone",IF(AND($C15&gt;=AL$4,$C15&lt;AL$4+IF($D$3="Day",1,7)),"◆",""),IF(AND($C15&lt;AL$4+IF($D$3="Day",1,7),$D15&gt;=AL$4),IF(MAX(AL$4,$C15)&lt;=$C15+ROUND(($D15-$C15+1)*$E15,0)-1,"d","r"),"")))</f>
        <v/>
      </c>
      <c r="AM15" s="47" t="str">
        <f aca="false">IF(OR($C15="",$D15=""),"",IF(Tasks!$D15="Milestone",IF(AND($C15&gt;=AM$4,$C15&lt;AM$4+IF($D$3="Day",1,7)),"◆",""),IF(AND($C15&lt;AM$4+IF($D$3="Day",1,7),$D15&gt;=AM$4),IF(MAX(AM$4,$C15)&lt;=$C15+ROUND(($D15-$C15+1)*$E15,0)-1,"d","r"),"")))</f>
        <v/>
      </c>
      <c r="AN15" s="47" t="str">
        <f aca="false">IF(OR($C15="",$D15=""),"",IF(Tasks!$D15="Milestone",IF(AND($C15&gt;=AN$4,$C15&lt;AN$4+IF($D$3="Day",1,7)),"◆",""),IF(AND($C15&lt;AN$4+IF($D$3="Day",1,7),$D15&gt;=AN$4),IF(MAX(AN$4,$C15)&lt;=$C15+ROUND(($D15-$C15+1)*$E15,0)-1,"d","r"),"")))</f>
        <v/>
      </c>
      <c r="AO15" s="47" t="str">
        <f aca="false">IF(OR($C15="",$D15=""),"",IF(Tasks!$D15="Milestone",IF(AND($C15&gt;=AO$4,$C15&lt;AO$4+IF($D$3="Day",1,7)),"◆",""),IF(AND($C15&lt;AO$4+IF($D$3="Day",1,7),$D15&gt;=AO$4),IF(MAX(AO$4,$C15)&lt;=$C15+ROUND(($D15-$C15+1)*$E15,0)-1,"d","r"),"")))</f>
        <v/>
      </c>
      <c r="AP15" s="47" t="str">
        <f aca="false">IF(OR($C15="",$D15=""),"",IF(Tasks!$D15="Milestone",IF(AND($C15&gt;=AP$4,$C15&lt;AP$4+IF($D$3="Day",1,7)),"◆",""),IF(AND($C15&lt;AP$4+IF($D$3="Day",1,7),$D15&gt;=AP$4),IF(MAX(AP$4,$C15)&lt;=$C15+ROUND(($D15-$C15+1)*$E15,0)-1,"d","r"),"")))</f>
        <v/>
      </c>
      <c r="AQ15" s="47" t="str">
        <f aca="false">IF(OR($C15="",$D15=""),"",IF(Tasks!$D15="Milestone",IF(AND($C15&gt;=AQ$4,$C15&lt;AQ$4+IF($D$3="Day",1,7)),"◆",""),IF(AND($C15&lt;AQ$4+IF($D$3="Day",1,7),$D15&gt;=AQ$4),IF(MAX(AQ$4,$C15)&lt;=$C15+ROUND(($D15-$C15+1)*$E15,0)-1,"d","r"),"")))</f>
        <v/>
      </c>
      <c r="AR15" s="47" t="str">
        <f aca="false">IF(OR($C15="",$D15=""),"",IF(Tasks!$D15="Milestone",IF(AND($C15&gt;=AR$4,$C15&lt;AR$4+IF($D$3="Day",1,7)),"◆",""),IF(AND($C15&lt;AR$4+IF($D$3="Day",1,7),$D15&gt;=AR$4),IF(MAX(AR$4,$C15)&lt;=$C15+ROUND(($D15-$C15+1)*$E15,0)-1,"d","r"),"")))</f>
        <v/>
      </c>
      <c r="AS15" s="47" t="str">
        <f aca="false">IF(OR($C15="",$D15=""),"",IF(Tasks!$D15="Milestone",IF(AND($C15&gt;=AS$4,$C15&lt;AS$4+IF($D$3="Day",1,7)),"◆",""),IF(AND($C15&lt;AS$4+IF($D$3="Day",1,7),$D15&gt;=AS$4),IF(MAX(AS$4,$C15)&lt;=$C15+ROUND(($D15-$C15+1)*$E15,0)-1,"d","r"),"")))</f>
        <v/>
      </c>
      <c r="AT15" s="47" t="str">
        <f aca="false">IF(OR($C15="",$D15=""),"",IF(Tasks!$D15="Milestone",IF(AND($C15&gt;=AT$4,$C15&lt;AT$4+IF($D$3="Day",1,7)),"◆",""),IF(AND($C15&lt;AT$4+IF($D$3="Day",1,7),$D15&gt;=AT$4),IF(MAX(AT$4,$C15)&lt;=$C15+ROUND(($D15-$C15+1)*$E15,0)-1,"d","r"),"")))</f>
        <v/>
      </c>
      <c r="AU15" s="47" t="str">
        <f aca="false">IF(OR($C15="",$D15=""),"",IF(Tasks!$D15="Milestone",IF(AND($C15&gt;=AU$4,$C15&lt;AU$4+IF($D$3="Day",1,7)),"◆",""),IF(AND($C15&lt;AU$4+IF($D$3="Day",1,7),$D15&gt;=AU$4),IF(MAX(AU$4,$C15)&lt;=$C15+ROUND(($D15-$C15+1)*$E15,0)-1,"d","r"),"")))</f>
        <v/>
      </c>
      <c r="AV15" s="47" t="str">
        <f aca="false">IF(OR($C15="",$D15=""),"",IF(Tasks!$D15="Milestone",IF(AND($C15&gt;=AV$4,$C15&lt;AV$4+IF($D$3="Day",1,7)),"◆",""),IF(AND($C15&lt;AV$4+IF($D$3="Day",1,7),$D15&gt;=AV$4),IF(MAX(AV$4,$C15)&lt;=$C15+ROUND(($D15-$C15+1)*$E15,0)-1,"d","r"),"")))</f>
        <v/>
      </c>
      <c r="AW15" s="47" t="str">
        <f aca="false">IF(OR($C15="",$D15=""),"",IF(Tasks!$D15="Milestone",IF(AND($C15&gt;=AW$4,$C15&lt;AW$4+IF($D$3="Day",1,7)),"◆",""),IF(AND($C15&lt;AW$4+IF($D$3="Day",1,7),$D15&gt;=AW$4),IF(MAX(AW$4,$C15)&lt;=$C15+ROUND(($D15-$C15+1)*$E15,0)-1,"d","r"),"")))</f>
        <v/>
      </c>
      <c r="AX15" s="47" t="str">
        <f aca="false">IF(OR($C15="",$D15=""),"",IF(Tasks!$D15="Milestone",IF(AND($C15&gt;=AX$4,$C15&lt;AX$4+IF($D$3="Day",1,7)),"◆",""),IF(AND($C15&lt;AX$4+IF($D$3="Day",1,7),$D15&gt;=AX$4),IF(MAX(AX$4,$C15)&lt;=$C15+ROUND(($D15-$C15+1)*$E15,0)-1,"d","r"),"")))</f>
        <v/>
      </c>
      <c r="AY15" s="47" t="str">
        <f aca="false">IF(OR($C15="",$D15=""),"",IF(Tasks!$D15="Milestone",IF(AND($C15&gt;=AY$4,$C15&lt;AY$4+IF($D$3="Day",1,7)),"◆",""),IF(AND($C15&lt;AY$4+IF($D$3="Day",1,7),$D15&gt;=AY$4),IF(MAX(AY$4,$C15)&lt;=$C15+ROUND(($D15-$C15+1)*$E15,0)-1,"d","r"),"")))</f>
        <v/>
      </c>
      <c r="AZ15" s="47" t="str">
        <f aca="false">IF(OR($C15="",$D15=""),"",IF(Tasks!$D15="Milestone",IF(AND($C15&gt;=AZ$4,$C15&lt;AZ$4+IF($D$3="Day",1,7)),"◆",""),IF(AND($C15&lt;AZ$4+IF($D$3="Day",1,7),$D15&gt;=AZ$4),IF(MAX(AZ$4,$C15)&lt;=$C15+ROUND(($D15-$C15+1)*$E15,0)-1,"d","r"),"")))</f>
        <v/>
      </c>
      <c r="BA15" s="47" t="str">
        <f aca="false">IF(OR($C15="",$D15=""),"",IF(Tasks!$D15="Milestone",IF(AND($C15&gt;=BA$4,$C15&lt;BA$4+IF($D$3="Day",1,7)),"◆",""),IF(AND($C15&lt;BA$4+IF($D$3="Day",1,7),$D15&gt;=BA$4),IF(MAX(BA$4,$C15)&lt;=$C15+ROUND(($D15-$C15+1)*$E15,0)-1,"d","r"),"")))</f>
        <v/>
      </c>
      <c r="BB15" s="47" t="str">
        <f aca="false">IF(OR($C15="",$D15=""),"",IF(Tasks!$D15="Milestone",IF(AND($C15&gt;=BB$4,$C15&lt;BB$4+IF($D$3="Day",1,7)),"◆",""),IF(AND($C15&lt;BB$4+IF($D$3="Day",1,7),$D15&gt;=BB$4),IF(MAX(BB$4,$C15)&lt;=$C15+ROUND(($D15-$C15+1)*$E15,0)-1,"d","r"),"")))</f>
        <v/>
      </c>
      <c r="BC15" s="47" t="str">
        <f aca="false">IF(OR($C15="",$D15=""),"",IF(Tasks!$D15="Milestone",IF(AND($C15&gt;=BC$4,$C15&lt;BC$4+IF($D$3="Day",1,7)),"◆",""),IF(AND($C15&lt;BC$4+IF($D$3="Day",1,7),$D15&gt;=BC$4),IF(MAX(BC$4,$C15)&lt;=$C15+ROUND(($D15-$C15+1)*$E15,0)-1,"d","r"),"")))</f>
        <v/>
      </c>
      <c r="BD15" s="47" t="str">
        <f aca="false">IF(OR($C15="",$D15=""),"",IF(Tasks!$D15="Milestone",IF(AND($C15&gt;=BD$4,$C15&lt;BD$4+IF($D$3="Day",1,7)),"◆",""),IF(AND($C15&lt;BD$4+IF($D$3="Day",1,7),$D15&gt;=BD$4),IF(MAX(BD$4,$C15)&lt;=$C15+ROUND(($D15-$C15+1)*$E15,0)-1,"d","r"),"")))</f>
        <v/>
      </c>
      <c r="BE15" s="47" t="str">
        <f aca="false">IF(OR($C15="",$D15=""),"",IF(Tasks!$D15="Milestone",IF(AND($C15&gt;=BE$4,$C15&lt;BE$4+IF($D$3="Day",1,7)),"◆",""),IF(AND($C15&lt;BE$4+IF($D$3="Day",1,7),$D15&gt;=BE$4),IF(MAX(BE$4,$C15)&lt;=$C15+ROUND(($D15-$C15+1)*$E15,0)-1,"d","r"),"")))</f>
        <v/>
      </c>
    </row>
    <row r="16" customFormat="false" ht="18" hidden="false" customHeight="true" outlineLevel="0" collapsed="false">
      <c r="A16" s="43" t="str">
        <f aca="false">IF(Tasks!$B16="","",IF(Tasks!$D16="Milestone","◆ ","")&amp;Tasks!B16)</f>
        <v>◆ Go-live</v>
      </c>
      <c r="B16" s="44" t="str">
        <f aca="false">IF(Tasks!$B16="","",IF(Tasks!C16="","",Tasks!C16))</f>
        <v>Avery</v>
      </c>
      <c r="C16" s="45" t="n">
        <f aca="false">IF(OR(Tasks!$B16="",Tasks!E16=""),"",Tasks!E16)</f>
        <v>46364</v>
      </c>
      <c r="D16" s="45" t="n">
        <f aca="false">IF(Tasks!$B16="","",Tasks!G16)</f>
        <v>46364</v>
      </c>
      <c r="E16" s="46" t="n">
        <f aca="false">IF(Tasks!$B16="","",N(Tasks!H16))</f>
        <v>0</v>
      </c>
      <c r="F16" s="47" t="str">
        <f aca="false">IF(OR($C16="",$D16=""),"",IF(Tasks!$D16="Milestone",IF(AND($C16&gt;=F$4,$C16&lt;F$4+IF($D$3="Day",1,7)),"◆",""),IF(AND($C16&lt;F$4+IF($D$3="Day",1,7),$D16&gt;=F$4),IF(MAX(F$4,$C16)&lt;=$C16+ROUND(($D16-$C16+1)*$E16,0)-1,"d","r"),"")))</f>
        <v/>
      </c>
      <c r="G16" s="47" t="str">
        <f aca="false">IF(OR($C16="",$D16=""),"",IF(Tasks!$D16="Milestone",IF(AND($C16&gt;=G$4,$C16&lt;G$4+IF($D$3="Day",1,7)),"◆",""),IF(AND($C16&lt;G$4+IF($D$3="Day",1,7),$D16&gt;=G$4),IF(MAX(G$4,$C16)&lt;=$C16+ROUND(($D16-$C16+1)*$E16,0)-1,"d","r"),"")))</f>
        <v/>
      </c>
      <c r="H16" s="47" t="str">
        <f aca="false">IF(OR($C16="",$D16=""),"",IF(Tasks!$D16="Milestone",IF(AND($C16&gt;=H$4,$C16&lt;H$4+IF($D$3="Day",1,7)),"◆",""),IF(AND($C16&lt;H$4+IF($D$3="Day",1,7),$D16&gt;=H$4),IF(MAX(H$4,$C16)&lt;=$C16+ROUND(($D16-$C16+1)*$E16,0)-1,"d","r"),"")))</f>
        <v/>
      </c>
      <c r="I16" s="47" t="str">
        <f aca="false">IF(OR($C16="",$D16=""),"",IF(Tasks!$D16="Milestone",IF(AND($C16&gt;=I$4,$C16&lt;I$4+IF($D$3="Day",1,7)),"◆",""),IF(AND($C16&lt;I$4+IF($D$3="Day",1,7),$D16&gt;=I$4),IF(MAX(I$4,$C16)&lt;=$C16+ROUND(($D16-$C16+1)*$E16,0)-1,"d","r"),"")))</f>
        <v/>
      </c>
      <c r="J16" s="47" t="str">
        <f aca="false">IF(OR($C16="",$D16=""),"",IF(Tasks!$D16="Milestone",IF(AND($C16&gt;=J$4,$C16&lt;J$4+IF($D$3="Day",1,7)),"◆",""),IF(AND($C16&lt;J$4+IF($D$3="Day",1,7),$D16&gt;=J$4),IF(MAX(J$4,$C16)&lt;=$C16+ROUND(($D16-$C16+1)*$E16,0)-1,"d","r"),"")))</f>
        <v/>
      </c>
      <c r="K16" s="47" t="str">
        <f aca="false">IF(OR($C16="",$D16=""),"",IF(Tasks!$D16="Milestone",IF(AND($C16&gt;=K$4,$C16&lt;K$4+IF($D$3="Day",1,7)),"◆",""),IF(AND($C16&lt;K$4+IF($D$3="Day",1,7),$D16&gt;=K$4),IF(MAX(K$4,$C16)&lt;=$C16+ROUND(($D16-$C16+1)*$E16,0)-1,"d","r"),"")))</f>
        <v/>
      </c>
      <c r="L16" s="47" t="str">
        <f aca="false">IF(OR($C16="",$D16=""),"",IF(Tasks!$D16="Milestone",IF(AND($C16&gt;=L$4,$C16&lt;L$4+IF($D$3="Day",1,7)),"◆",""),IF(AND($C16&lt;L$4+IF($D$3="Day",1,7),$D16&gt;=L$4),IF(MAX(L$4,$C16)&lt;=$C16+ROUND(($D16-$C16+1)*$E16,0)-1,"d","r"),"")))</f>
        <v/>
      </c>
      <c r="M16" s="47" t="str">
        <f aca="false">IF(OR($C16="",$D16=""),"",IF(Tasks!$D16="Milestone",IF(AND($C16&gt;=M$4,$C16&lt;M$4+IF($D$3="Day",1,7)),"◆",""),IF(AND($C16&lt;M$4+IF($D$3="Day",1,7),$D16&gt;=M$4),IF(MAX(M$4,$C16)&lt;=$C16+ROUND(($D16-$C16+1)*$E16,0)-1,"d","r"),"")))</f>
        <v/>
      </c>
      <c r="N16" s="47" t="str">
        <f aca="false">IF(OR($C16="",$D16=""),"",IF(Tasks!$D16="Milestone",IF(AND($C16&gt;=N$4,$C16&lt;N$4+IF($D$3="Day",1,7)),"◆",""),IF(AND($C16&lt;N$4+IF($D$3="Day",1,7),$D16&gt;=N$4),IF(MAX(N$4,$C16)&lt;=$C16+ROUND(($D16-$C16+1)*$E16,0)-1,"d","r"),"")))</f>
        <v/>
      </c>
      <c r="O16" s="47" t="str">
        <f aca="false">IF(OR($C16="",$D16=""),"",IF(Tasks!$D16="Milestone",IF(AND($C16&gt;=O$4,$C16&lt;O$4+IF($D$3="Day",1,7)),"◆",""),IF(AND($C16&lt;O$4+IF($D$3="Day",1,7),$D16&gt;=O$4),IF(MAX(O$4,$C16)&lt;=$C16+ROUND(($D16-$C16+1)*$E16,0)-1,"d","r"),"")))</f>
        <v>◆</v>
      </c>
      <c r="P16" s="47" t="str">
        <f aca="false">IF(OR($C16="",$D16=""),"",IF(Tasks!$D16="Milestone",IF(AND($C16&gt;=P$4,$C16&lt;P$4+IF($D$3="Day",1,7)),"◆",""),IF(AND($C16&lt;P$4+IF($D$3="Day",1,7),$D16&gt;=P$4),IF(MAX(P$4,$C16)&lt;=$C16+ROUND(($D16-$C16+1)*$E16,0)-1,"d","r"),"")))</f>
        <v/>
      </c>
      <c r="Q16" s="47" t="str">
        <f aca="false">IF(OR($C16="",$D16=""),"",IF(Tasks!$D16="Milestone",IF(AND($C16&gt;=Q$4,$C16&lt;Q$4+IF($D$3="Day",1,7)),"◆",""),IF(AND($C16&lt;Q$4+IF($D$3="Day",1,7),$D16&gt;=Q$4),IF(MAX(Q$4,$C16)&lt;=$C16+ROUND(($D16-$C16+1)*$E16,0)-1,"d","r"),"")))</f>
        <v/>
      </c>
      <c r="R16" s="47" t="str">
        <f aca="false">IF(OR($C16="",$D16=""),"",IF(Tasks!$D16="Milestone",IF(AND($C16&gt;=R$4,$C16&lt;R$4+IF($D$3="Day",1,7)),"◆",""),IF(AND($C16&lt;R$4+IF($D$3="Day",1,7),$D16&gt;=R$4),IF(MAX(R$4,$C16)&lt;=$C16+ROUND(($D16-$C16+1)*$E16,0)-1,"d","r"),"")))</f>
        <v/>
      </c>
      <c r="S16" s="47" t="str">
        <f aca="false">IF(OR($C16="",$D16=""),"",IF(Tasks!$D16="Milestone",IF(AND($C16&gt;=S$4,$C16&lt;S$4+IF($D$3="Day",1,7)),"◆",""),IF(AND($C16&lt;S$4+IF($D$3="Day",1,7),$D16&gt;=S$4),IF(MAX(S$4,$C16)&lt;=$C16+ROUND(($D16-$C16+1)*$E16,0)-1,"d","r"),"")))</f>
        <v/>
      </c>
      <c r="T16" s="47" t="str">
        <f aca="false">IF(OR($C16="",$D16=""),"",IF(Tasks!$D16="Milestone",IF(AND($C16&gt;=T$4,$C16&lt;T$4+IF($D$3="Day",1,7)),"◆",""),IF(AND($C16&lt;T$4+IF($D$3="Day",1,7),$D16&gt;=T$4),IF(MAX(T$4,$C16)&lt;=$C16+ROUND(($D16-$C16+1)*$E16,0)-1,"d","r"),"")))</f>
        <v/>
      </c>
      <c r="U16" s="47" t="str">
        <f aca="false">IF(OR($C16="",$D16=""),"",IF(Tasks!$D16="Milestone",IF(AND($C16&gt;=U$4,$C16&lt;U$4+IF($D$3="Day",1,7)),"◆",""),IF(AND($C16&lt;U$4+IF($D$3="Day",1,7),$D16&gt;=U$4),IF(MAX(U$4,$C16)&lt;=$C16+ROUND(($D16-$C16+1)*$E16,0)-1,"d","r"),"")))</f>
        <v/>
      </c>
      <c r="V16" s="47" t="str">
        <f aca="false">IF(OR($C16="",$D16=""),"",IF(Tasks!$D16="Milestone",IF(AND($C16&gt;=V$4,$C16&lt;V$4+IF($D$3="Day",1,7)),"◆",""),IF(AND($C16&lt;V$4+IF($D$3="Day",1,7),$D16&gt;=V$4),IF(MAX(V$4,$C16)&lt;=$C16+ROUND(($D16-$C16+1)*$E16,0)-1,"d","r"),"")))</f>
        <v/>
      </c>
      <c r="W16" s="47" t="str">
        <f aca="false">IF(OR($C16="",$D16=""),"",IF(Tasks!$D16="Milestone",IF(AND($C16&gt;=W$4,$C16&lt;W$4+IF($D$3="Day",1,7)),"◆",""),IF(AND($C16&lt;W$4+IF($D$3="Day",1,7),$D16&gt;=W$4),IF(MAX(W$4,$C16)&lt;=$C16+ROUND(($D16-$C16+1)*$E16,0)-1,"d","r"),"")))</f>
        <v/>
      </c>
      <c r="X16" s="47" t="str">
        <f aca="false">IF(OR($C16="",$D16=""),"",IF(Tasks!$D16="Milestone",IF(AND($C16&gt;=X$4,$C16&lt;X$4+IF($D$3="Day",1,7)),"◆",""),IF(AND($C16&lt;X$4+IF($D$3="Day",1,7),$D16&gt;=X$4),IF(MAX(X$4,$C16)&lt;=$C16+ROUND(($D16-$C16+1)*$E16,0)-1,"d","r"),"")))</f>
        <v/>
      </c>
      <c r="Y16" s="47" t="str">
        <f aca="false">IF(OR($C16="",$D16=""),"",IF(Tasks!$D16="Milestone",IF(AND($C16&gt;=Y$4,$C16&lt;Y$4+IF($D$3="Day",1,7)),"◆",""),IF(AND($C16&lt;Y$4+IF($D$3="Day",1,7),$D16&gt;=Y$4),IF(MAX(Y$4,$C16)&lt;=$C16+ROUND(($D16-$C16+1)*$E16,0)-1,"d","r"),"")))</f>
        <v/>
      </c>
      <c r="Z16" s="47" t="str">
        <f aca="false">IF(OR($C16="",$D16=""),"",IF(Tasks!$D16="Milestone",IF(AND($C16&gt;=Z$4,$C16&lt;Z$4+IF($D$3="Day",1,7)),"◆",""),IF(AND($C16&lt;Z$4+IF($D$3="Day",1,7),$D16&gt;=Z$4),IF(MAX(Z$4,$C16)&lt;=$C16+ROUND(($D16-$C16+1)*$E16,0)-1,"d","r"),"")))</f>
        <v/>
      </c>
      <c r="AA16" s="47" t="str">
        <f aca="false">IF(OR($C16="",$D16=""),"",IF(Tasks!$D16="Milestone",IF(AND($C16&gt;=AA$4,$C16&lt;AA$4+IF($D$3="Day",1,7)),"◆",""),IF(AND($C16&lt;AA$4+IF($D$3="Day",1,7),$D16&gt;=AA$4),IF(MAX(AA$4,$C16)&lt;=$C16+ROUND(($D16-$C16+1)*$E16,0)-1,"d","r"),"")))</f>
        <v/>
      </c>
      <c r="AB16" s="47" t="str">
        <f aca="false">IF(OR($C16="",$D16=""),"",IF(Tasks!$D16="Milestone",IF(AND($C16&gt;=AB$4,$C16&lt;AB$4+IF($D$3="Day",1,7)),"◆",""),IF(AND($C16&lt;AB$4+IF($D$3="Day",1,7),$D16&gt;=AB$4),IF(MAX(AB$4,$C16)&lt;=$C16+ROUND(($D16-$C16+1)*$E16,0)-1,"d","r"),"")))</f>
        <v/>
      </c>
      <c r="AC16" s="47" t="str">
        <f aca="false">IF(OR($C16="",$D16=""),"",IF(Tasks!$D16="Milestone",IF(AND($C16&gt;=AC$4,$C16&lt;AC$4+IF($D$3="Day",1,7)),"◆",""),IF(AND($C16&lt;AC$4+IF($D$3="Day",1,7),$D16&gt;=AC$4),IF(MAX(AC$4,$C16)&lt;=$C16+ROUND(($D16-$C16+1)*$E16,0)-1,"d","r"),"")))</f>
        <v/>
      </c>
      <c r="AD16" s="47" t="str">
        <f aca="false">IF(OR($C16="",$D16=""),"",IF(Tasks!$D16="Milestone",IF(AND($C16&gt;=AD$4,$C16&lt;AD$4+IF($D$3="Day",1,7)),"◆",""),IF(AND($C16&lt;AD$4+IF($D$3="Day",1,7),$D16&gt;=AD$4),IF(MAX(AD$4,$C16)&lt;=$C16+ROUND(($D16-$C16+1)*$E16,0)-1,"d","r"),"")))</f>
        <v/>
      </c>
      <c r="AE16" s="47" t="str">
        <f aca="false">IF(OR($C16="",$D16=""),"",IF(Tasks!$D16="Milestone",IF(AND($C16&gt;=AE$4,$C16&lt;AE$4+IF($D$3="Day",1,7)),"◆",""),IF(AND($C16&lt;AE$4+IF($D$3="Day",1,7),$D16&gt;=AE$4),IF(MAX(AE$4,$C16)&lt;=$C16+ROUND(($D16-$C16+1)*$E16,0)-1,"d","r"),"")))</f>
        <v/>
      </c>
      <c r="AF16" s="47" t="str">
        <f aca="false">IF(OR($C16="",$D16=""),"",IF(Tasks!$D16="Milestone",IF(AND($C16&gt;=AF$4,$C16&lt;AF$4+IF($D$3="Day",1,7)),"◆",""),IF(AND($C16&lt;AF$4+IF($D$3="Day",1,7),$D16&gt;=AF$4),IF(MAX(AF$4,$C16)&lt;=$C16+ROUND(($D16-$C16+1)*$E16,0)-1,"d","r"),"")))</f>
        <v/>
      </c>
      <c r="AG16" s="47" t="str">
        <f aca="false">IF(OR($C16="",$D16=""),"",IF(Tasks!$D16="Milestone",IF(AND($C16&gt;=AG$4,$C16&lt;AG$4+IF($D$3="Day",1,7)),"◆",""),IF(AND($C16&lt;AG$4+IF($D$3="Day",1,7),$D16&gt;=AG$4),IF(MAX(AG$4,$C16)&lt;=$C16+ROUND(($D16-$C16+1)*$E16,0)-1,"d","r"),"")))</f>
        <v/>
      </c>
      <c r="AH16" s="47" t="str">
        <f aca="false">IF(OR($C16="",$D16=""),"",IF(Tasks!$D16="Milestone",IF(AND($C16&gt;=AH$4,$C16&lt;AH$4+IF($D$3="Day",1,7)),"◆",""),IF(AND($C16&lt;AH$4+IF($D$3="Day",1,7),$D16&gt;=AH$4),IF(MAX(AH$4,$C16)&lt;=$C16+ROUND(($D16-$C16+1)*$E16,0)-1,"d","r"),"")))</f>
        <v/>
      </c>
      <c r="AI16" s="47" t="str">
        <f aca="false">IF(OR($C16="",$D16=""),"",IF(Tasks!$D16="Milestone",IF(AND($C16&gt;=AI$4,$C16&lt;AI$4+IF($D$3="Day",1,7)),"◆",""),IF(AND($C16&lt;AI$4+IF($D$3="Day",1,7),$D16&gt;=AI$4),IF(MAX(AI$4,$C16)&lt;=$C16+ROUND(($D16-$C16+1)*$E16,0)-1,"d","r"),"")))</f>
        <v/>
      </c>
      <c r="AJ16" s="47" t="str">
        <f aca="false">IF(OR($C16="",$D16=""),"",IF(Tasks!$D16="Milestone",IF(AND($C16&gt;=AJ$4,$C16&lt;AJ$4+IF($D$3="Day",1,7)),"◆",""),IF(AND($C16&lt;AJ$4+IF($D$3="Day",1,7),$D16&gt;=AJ$4),IF(MAX(AJ$4,$C16)&lt;=$C16+ROUND(($D16-$C16+1)*$E16,0)-1,"d","r"),"")))</f>
        <v/>
      </c>
      <c r="AK16" s="47" t="str">
        <f aca="false">IF(OR($C16="",$D16=""),"",IF(Tasks!$D16="Milestone",IF(AND($C16&gt;=AK$4,$C16&lt;AK$4+IF($D$3="Day",1,7)),"◆",""),IF(AND($C16&lt;AK$4+IF($D$3="Day",1,7),$D16&gt;=AK$4),IF(MAX(AK$4,$C16)&lt;=$C16+ROUND(($D16-$C16+1)*$E16,0)-1,"d","r"),"")))</f>
        <v/>
      </c>
      <c r="AL16" s="47" t="str">
        <f aca="false">IF(OR($C16="",$D16=""),"",IF(Tasks!$D16="Milestone",IF(AND($C16&gt;=AL$4,$C16&lt;AL$4+IF($D$3="Day",1,7)),"◆",""),IF(AND($C16&lt;AL$4+IF($D$3="Day",1,7),$D16&gt;=AL$4),IF(MAX(AL$4,$C16)&lt;=$C16+ROUND(($D16-$C16+1)*$E16,0)-1,"d","r"),"")))</f>
        <v/>
      </c>
      <c r="AM16" s="47" t="str">
        <f aca="false">IF(OR($C16="",$D16=""),"",IF(Tasks!$D16="Milestone",IF(AND($C16&gt;=AM$4,$C16&lt;AM$4+IF($D$3="Day",1,7)),"◆",""),IF(AND($C16&lt;AM$4+IF($D$3="Day",1,7),$D16&gt;=AM$4),IF(MAX(AM$4,$C16)&lt;=$C16+ROUND(($D16-$C16+1)*$E16,0)-1,"d","r"),"")))</f>
        <v/>
      </c>
      <c r="AN16" s="47" t="str">
        <f aca="false">IF(OR($C16="",$D16=""),"",IF(Tasks!$D16="Milestone",IF(AND($C16&gt;=AN$4,$C16&lt;AN$4+IF($D$3="Day",1,7)),"◆",""),IF(AND($C16&lt;AN$4+IF($D$3="Day",1,7),$D16&gt;=AN$4),IF(MAX(AN$4,$C16)&lt;=$C16+ROUND(($D16-$C16+1)*$E16,0)-1,"d","r"),"")))</f>
        <v/>
      </c>
      <c r="AO16" s="47" t="str">
        <f aca="false">IF(OR($C16="",$D16=""),"",IF(Tasks!$D16="Milestone",IF(AND($C16&gt;=AO$4,$C16&lt;AO$4+IF($D$3="Day",1,7)),"◆",""),IF(AND($C16&lt;AO$4+IF($D$3="Day",1,7),$D16&gt;=AO$4),IF(MAX(AO$4,$C16)&lt;=$C16+ROUND(($D16-$C16+1)*$E16,0)-1,"d","r"),"")))</f>
        <v/>
      </c>
      <c r="AP16" s="47" t="str">
        <f aca="false">IF(OR($C16="",$D16=""),"",IF(Tasks!$D16="Milestone",IF(AND($C16&gt;=AP$4,$C16&lt;AP$4+IF($D$3="Day",1,7)),"◆",""),IF(AND($C16&lt;AP$4+IF($D$3="Day",1,7),$D16&gt;=AP$4),IF(MAX(AP$4,$C16)&lt;=$C16+ROUND(($D16-$C16+1)*$E16,0)-1,"d","r"),"")))</f>
        <v/>
      </c>
      <c r="AQ16" s="47" t="str">
        <f aca="false">IF(OR($C16="",$D16=""),"",IF(Tasks!$D16="Milestone",IF(AND($C16&gt;=AQ$4,$C16&lt;AQ$4+IF($D$3="Day",1,7)),"◆",""),IF(AND($C16&lt;AQ$4+IF($D$3="Day",1,7),$D16&gt;=AQ$4),IF(MAX(AQ$4,$C16)&lt;=$C16+ROUND(($D16-$C16+1)*$E16,0)-1,"d","r"),"")))</f>
        <v/>
      </c>
      <c r="AR16" s="47" t="str">
        <f aca="false">IF(OR($C16="",$D16=""),"",IF(Tasks!$D16="Milestone",IF(AND($C16&gt;=AR$4,$C16&lt;AR$4+IF($D$3="Day",1,7)),"◆",""),IF(AND($C16&lt;AR$4+IF($D$3="Day",1,7),$D16&gt;=AR$4),IF(MAX(AR$4,$C16)&lt;=$C16+ROUND(($D16-$C16+1)*$E16,0)-1,"d","r"),"")))</f>
        <v/>
      </c>
      <c r="AS16" s="47" t="str">
        <f aca="false">IF(OR($C16="",$D16=""),"",IF(Tasks!$D16="Milestone",IF(AND($C16&gt;=AS$4,$C16&lt;AS$4+IF($D$3="Day",1,7)),"◆",""),IF(AND($C16&lt;AS$4+IF($D$3="Day",1,7),$D16&gt;=AS$4),IF(MAX(AS$4,$C16)&lt;=$C16+ROUND(($D16-$C16+1)*$E16,0)-1,"d","r"),"")))</f>
        <v/>
      </c>
      <c r="AT16" s="47" t="str">
        <f aca="false">IF(OR($C16="",$D16=""),"",IF(Tasks!$D16="Milestone",IF(AND($C16&gt;=AT$4,$C16&lt;AT$4+IF($D$3="Day",1,7)),"◆",""),IF(AND($C16&lt;AT$4+IF($D$3="Day",1,7),$D16&gt;=AT$4),IF(MAX(AT$4,$C16)&lt;=$C16+ROUND(($D16-$C16+1)*$E16,0)-1,"d","r"),"")))</f>
        <v/>
      </c>
      <c r="AU16" s="47" t="str">
        <f aca="false">IF(OR($C16="",$D16=""),"",IF(Tasks!$D16="Milestone",IF(AND($C16&gt;=AU$4,$C16&lt;AU$4+IF($D$3="Day",1,7)),"◆",""),IF(AND($C16&lt;AU$4+IF($D$3="Day",1,7),$D16&gt;=AU$4),IF(MAX(AU$4,$C16)&lt;=$C16+ROUND(($D16-$C16+1)*$E16,0)-1,"d","r"),"")))</f>
        <v/>
      </c>
      <c r="AV16" s="47" t="str">
        <f aca="false">IF(OR($C16="",$D16=""),"",IF(Tasks!$D16="Milestone",IF(AND($C16&gt;=AV$4,$C16&lt;AV$4+IF($D$3="Day",1,7)),"◆",""),IF(AND($C16&lt;AV$4+IF($D$3="Day",1,7),$D16&gt;=AV$4),IF(MAX(AV$4,$C16)&lt;=$C16+ROUND(($D16-$C16+1)*$E16,0)-1,"d","r"),"")))</f>
        <v/>
      </c>
      <c r="AW16" s="47" t="str">
        <f aca="false">IF(OR($C16="",$D16=""),"",IF(Tasks!$D16="Milestone",IF(AND($C16&gt;=AW$4,$C16&lt;AW$4+IF($D$3="Day",1,7)),"◆",""),IF(AND($C16&lt;AW$4+IF($D$3="Day",1,7),$D16&gt;=AW$4),IF(MAX(AW$4,$C16)&lt;=$C16+ROUND(($D16-$C16+1)*$E16,0)-1,"d","r"),"")))</f>
        <v/>
      </c>
      <c r="AX16" s="47" t="str">
        <f aca="false">IF(OR($C16="",$D16=""),"",IF(Tasks!$D16="Milestone",IF(AND($C16&gt;=AX$4,$C16&lt;AX$4+IF($D$3="Day",1,7)),"◆",""),IF(AND($C16&lt;AX$4+IF($D$3="Day",1,7),$D16&gt;=AX$4),IF(MAX(AX$4,$C16)&lt;=$C16+ROUND(($D16-$C16+1)*$E16,0)-1,"d","r"),"")))</f>
        <v/>
      </c>
      <c r="AY16" s="47" t="str">
        <f aca="false">IF(OR($C16="",$D16=""),"",IF(Tasks!$D16="Milestone",IF(AND($C16&gt;=AY$4,$C16&lt;AY$4+IF($D$3="Day",1,7)),"◆",""),IF(AND($C16&lt;AY$4+IF($D$3="Day",1,7),$D16&gt;=AY$4),IF(MAX(AY$4,$C16)&lt;=$C16+ROUND(($D16-$C16+1)*$E16,0)-1,"d","r"),"")))</f>
        <v/>
      </c>
      <c r="AZ16" s="47" t="str">
        <f aca="false">IF(OR($C16="",$D16=""),"",IF(Tasks!$D16="Milestone",IF(AND($C16&gt;=AZ$4,$C16&lt;AZ$4+IF($D$3="Day",1,7)),"◆",""),IF(AND($C16&lt;AZ$4+IF($D$3="Day",1,7),$D16&gt;=AZ$4),IF(MAX(AZ$4,$C16)&lt;=$C16+ROUND(($D16-$C16+1)*$E16,0)-1,"d","r"),"")))</f>
        <v/>
      </c>
      <c r="BA16" s="47" t="str">
        <f aca="false">IF(OR($C16="",$D16=""),"",IF(Tasks!$D16="Milestone",IF(AND($C16&gt;=BA$4,$C16&lt;BA$4+IF($D$3="Day",1,7)),"◆",""),IF(AND($C16&lt;BA$4+IF($D$3="Day",1,7),$D16&gt;=BA$4),IF(MAX(BA$4,$C16)&lt;=$C16+ROUND(($D16-$C16+1)*$E16,0)-1,"d","r"),"")))</f>
        <v/>
      </c>
      <c r="BB16" s="47" t="str">
        <f aca="false">IF(OR($C16="",$D16=""),"",IF(Tasks!$D16="Milestone",IF(AND($C16&gt;=BB$4,$C16&lt;BB$4+IF($D$3="Day",1,7)),"◆",""),IF(AND($C16&lt;BB$4+IF($D$3="Day",1,7),$D16&gt;=BB$4),IF(MAX(BB$4,$C16)&lt;=$C16+ROUND(($D16-$C16+1)*$E16,0)-1,"d","r"),"")))</f>
        <v/>
      </c>
      <c r="BC16" s="47" t="str">
        <f aca="false">IF(OR($C16="",$D16=""),"",IF(Tasks!$D16="Milestone",IF(AND($C16&gt;=BC$4,$C16&lt;BC$4+IF($D$3="Day",1,7)),"◆",""),IF(AND($C16&lt;BC$4+IF($D$3="Day",1,7),$D16&gt;=BC$4),IF(MAX(BC$4,$C16)&lt;=$C16+ROUND(($D16-$C16+1)*$E16,0)-1,"d","r"),"")))</f>
        <v/>
      </c>
      <c r="BD16" s="47" t="str">
        <f aca="false">IF(OR($C16="",$D16=""),"",IF(Tasks!$D16="Milestone",IF(AND($C16&gt;=BD$4,$C16&lt;BD$4+IF($D$3="Day",1,7)),"◆",""),IF(AND($C16&lt;BD$4+IF($D$3="Day",1,7),$D16&gt;=BD$4),IF(MAX(BD$4,$C16)&lt;=$C16+ROUND(($D16-$C16+1)*$E16,0)-1,"d","r"),"")))</f>
        <v/>
      </c>
      <c r="BE16" s="47" t="str">
        <f aca="false">IF(OR($C16="",$D16=""),"",IF(Tasks!$D16="Milestone",IF(AND($C16&gt;=BE$4,$C16&lt;BE$4+IF($D$3="Day",1,7)),"◆",""),IF(AND($C16&lt;BE$4+IF($D$3="Day",1,7),$D16&gt;=BE$4),IF(MAX(BE$4,$C16)&lt;=$C16+ROUND(($D16-$C16+1)*$E16,0)-1,"d","r"),"")))</f>
        <v/>
      </c>
    </row>
    <row r="17" customFormat="false" ht="18" hidden="false" customHeight="true" outlineLevel="0" collapsed="false">
      <c r="A17" s="43" t="str">
        <f aca="false">IF(Tasks!$B17="","",IF(Tasks!$D17="Milestone","◆ ","")&amp;Tasks!B17)</f>
        <v>Post-launch review</v>
      </c>
      <c r="B17" s="44" t="str">
        <f aca="false">IF(Tasks!$B17="","",IF(Tasks!C17="","",Tasks!C17))</f>
        <v>Jordan</v>
      </c>
      <c r="C17" s="45" t="n">
        <f aca="false">IF(OR(Tasks!$B17="",Tasks!E17=""),"",Tasks!E17)</f>
        <v>46370</v>
      </c>
      <c r="D17" s="45" t="n">
        <f aca="false">IF(Tasks!$B17="","",Tasks!G17)</f>
        <v>46372</v>
      </c>
      <c r="E17" s="46" t="n">
        <f aca="false">IF(Tasks!$B17="","",N(Tasks!H17))</f>
        <v>0</v>
      </c>
      <c r="F17" s="47" t="str">
        <f aca="false">IF(OR($C17="",$D17=""),"",IF(Tasks!$D17="Milestone",IF(AND($C17&gt;=F$4,$C17&lt;F$4+IF($D$3="Day",1,7)),"◆",""),IF(AND($C17&lt;F$4+IF($D$3="Day",1,7),$D17&gt;=F$4),IF(MAX(F$4,$C17)&lt;=$C17+ROUND(($D17-$C17+1)*$E17,0)-1,"d","r"),"")))</f>
        <v/>
      </c>
      <c r="G17" s="47" t="str">
        <f aca="false">IF(OR($C17="",$D17=""),"",IF(Tasks!$D17="Milestone",IF(AND($C17&gt;=G$4,$C17&lt;G$4+IF($D$3="Day",1,7)),"◆",""),IF(AND($C17&lt;G$4+IF($D$3="Day",1,7),$D17&gt;=G$4),IF(MAX(G$4,$C17)&lt;=$C17+ROUND(($D17-$C17+1)*$E17,0)-1,"d","r"),"")))</f>
        <v/>
      </c>
      <c r="H17" s="47" t="str">
        <f aca="false">IF(OR($C17="",$D17=""),"",IF(Tasks!$D17="Milestone",IF(AND($C17&gt;=H$4,$C17&lt;H$4+IF($D$3="Day",1,7)),"◆",""),IF(AND($C17&lt;H$4+IF($D$3="Day",1,7),$D17&gt;=H$4),IF(MAX(H$4,$C17)&lt;=$C17+ROUND(($D17-$C17+1)*$E17,0)-1,"d","r"),"")))</f>
        <v/>
      </c>
      <c r="I17" s="47" t="str">
        <f aca="false">IF(OR($C17="",$D17=""),"",IF(Tasks!$D17="Milestone",IF(AND($C17&gt;=I$4,$C17&lt;I$4+IF($D$3="Day",1,7)),"◆",""),IF(AND($C17&lt;I$4+IF($D$3="Day",1,7),$D17&gt;=I$4),IF(MAX(I$4,$C17)&lt;=$C17+ROUND(($D17-$C17+1)*$E17,0)-1,"d","r"),"")))</f>
        <v/>
      </c>
      <c r="J17" s="47" t="str">
        <f aca="false">IF(OR($C17="",$D17=""),"",IF(Tasks!$D17="Milestone",IF(AND($C17&gt;=J$4,$C17&lt;J$4+IF($D$3="Day",1,7)),"◆",""),IF(AND($C17&lt;J$4+IF($D$3="Day",1,7),$D17&gt;=J$4),IF(MAX(J$4,$C17)&lt;=$C17+ROUND(($D17-$C17+1)*$E17,0)-1,"d","r"),"")))</f>
        <v/>
      </c>
      <c r="K17" s="47" t="str">
        <f aca="false">IF(OR($C17="",$D17=""),"",IF(Tasks!$D17="Milestone",IF(AND($C17&gt;=K$4,$C17&lt;K$4+IF($D$3="Day",1,7)),"◆",""),IF(AND($C17&lt;K$4+IF($D$3="Day",1,7),$D17&gt;=K$4),IF(MAX(K$4,$C17)&lt;=$C17+ROUND(($D17-$C17+1)*$E17,0)-1,"d","r"),"")))</f>
        <v/>
      </c>
      <c r="L17" s="47" t="str">
        <f aca="false">IF(OR($C17="",$D17=""),"",IF(Tasks!$D17="Milestone",IF(AND($C17&gt;=L$4,$C17&lt;L$4+IF($D$3="Day",1,7)),"◆",""),IF(AND($C17&lt;L$4+IF($D$3="Day",1,7),$D17&gt;=L$4),IF(MAX(L$4,$C17)&lt;=$C17+ROUND(($D17-$C17+1)*$E17,0)-1,"d","r"),"")))</f>
        <v/>
      </c>
      <c r="M17" s="47" t="str">
        <f aca="false">IF(OR($C17="",$D17=""),"",IF(Tasks!$D17="Milestone",IF(AND($C17&gt;=M$4,$C17&lt;M$4+IF($D$3="Day",1,7)),"◆",""),IF(AND($C17&lt;M$4+IF($D$3="Day",1,7),$D17&gt;=M$4),IF(MAX(M$4,$C17)&lt;=$C17+ROUND(($D17-$C17+1)*$E17,0)-1,"d","r"),"")))</f>
        <v/>
      </c>
      <c r="N17" s="47" t="str">
        <f aca="false">IF(OR($C17="",$D17=""),"",IF(Tasks!$D17="Milestone",IF(AND($C17&gt;=N$4,$C17&lt;N$4+IF($D$3="Day",1,7)),"◆",""),IF(AND($C17&lt;N$4+IF($D$3="Day",1,7),$D17&gt;=N$4),IF(MAX(N$4,$C17)&lt;=$C17+ROUND(($D17-$C17+1)*$E17,0)-1,"d","r"),"")))</f>
        <v/>
      </c>
      <c r="O17" s="47" t="str">
        <f aca="false">IF(OR($C17="",$D17=""),"",IF(Tasks!$D17="Milestone",IF(AND($C17&gt;=O$4,$C17&lt;O$4+IF($D$3="Day",1,7)),"◆",""),IF(AND($C17&lt;O$4+IF($D$3="Day",1,7),$D17&gt;=O$4),IF(MAX(O$4,$C17)&lt;=$C17+ROUND(($D17-$C17+1)*$E17,0)-1,"d","r"),"")))</f>
        <v/>
      </c>
      <c r="P17" s="47" t="str">
        <f aca="false">IF(OR($C17="",$D17=""),"",IF(Tasks!$D17="Milestone",IF(AND($C17&gt;=P$4,$C17&lt;P$4+IF($D$3="Day",1,7)),"◆",""),IF(AND($C17&lt;P$4+IF($D$3="Day",1,7),$D17&gt;=P$4),IF(MAX(P$4,$C17)&lt;=$C17+ROUND(($D17-$C17+1)*$E17,0)-1,"d","r"),"")))</f>
        <v>r</v>
      </c>
      <c r="Q17" s="47" t="str">
        <f aca="false">IF(OR($C17="",$D17=""),"",IF(Tasks!$D17="Milestone",IF(AND($C17&gt;=Q$4,$C17&lt;Q$4+IF($D$3="Day",1,7)),"◆",""),IF(AND($C17&lt;Q$4+IF($D$3="Day",1,7),$D17&gt;=Q$4),IF(MAX(Q$4,$C17)&lt;=$C17+ROUND(($D17-$C17+1)*$E17,0)-1,"d","r"),"")))</f>
        <v/>
      </c>
      <c r="R17" s="47" t="str">
        <f aca="false">IF(OR($C17="",$D17=""),"",IF(Tasks!$D17="Milestone",IF(AND($C17&gt;=R$4,$C17&lt;R$4+IF($D$3="Day",1,7)),"◆",""),IF(AND($C17&lt;R$4+IF($D$3="Day",1,7),$D17&gt;=R$4),IF(MAX(R$4,$C17)&lt;=$C17+ROUND(($D17-$C17+1)*$E17,0)-1,"d","r"),"")))</f>
        <v/>
      </c>
      <c r="S17" s="47" t="str">
        <f aca="false">IF(OR($C17="",$D17=""),"",IF(Tasks!$D17="Milestone",IF(AND($C17&gt;=S$4,$C17&lt;S$4+IF($D$3="Day",1,7)),"◆",""),IF(AND($C17&lt;S$4+IF($D$3="Day",1,7),$D17&gt;=S$4),IF(MAX(S$4,$C17)&lt;=$C17+ROUND(($D17-$C17+1)*$E17,0)-1,"d","r"),"")))</f>
        <v/>
      </c>
      <c r="T17" s="47" t="str">
        <f aca="false">IF(OR($C17="",$D17=""),"",IF(Tasks!$D17="Milestone",IF(AND($C17&gt;=T$4,$C17&lt;T$4+IF($D$3="Day",1,7)),"◆",""),IF(AND($C17&lt;T$4+IF($D$3="Day",1,7),$D17&gt;=T$4),IF(MAX(T$4,$C17)&lt;=$C17+ROUND(($D17-$C17+1)*$E17,0)-1,"d","r"),"")))</f>
        <v/>
      </c>
      <c r="U17" s="47" t="str">
        <f aca="false">IF(OR($C17="",$D17=""),"",IF(Tasks!$D17="Milestone",IF(AND($C17&gt;=U$4,$C17&lt;U$4+IF($D$3="Day",1,7)),"◆",""),IF(AND($C17&lt;U$4+IF($D$3="Day",1,7),$D17&gt;=U$4),IF(MAX(U$4,$C17)&lt;=$C17+ROUND(($D17-$C17+1)*$E17,0)-1,"d","r"),"")))</f>
        <v/>
      </c>
      <c r="V17" s="47" t="str">
        <f aca="false">IF(OR($C17="",$D17=""),"",IF(Tasks!$D17="Milestone",IF(AND($C17&gt;=V$4,$C17&lt;V$4+IF($D$3="Day",1,7)),"◆",""),IF(AND($C17&lt;V$4+IF($D$3="Day",1,7),$D17&gt;=V$4),IF(MAX(V$4,$C17)&lt;=$C17+ROUND(($D17-$C17+1)*$E17,0)-1,"d","r"),"")))</f>
        <v/>
      </c>
      <c r="W17" s="47" t="str">
        <f aca="false">IF(OR($C17="",$D17=""),"",IF(Tasks!$D17="Milestone",IF(AND($C17&gt;=W$4,$C17&lt;W$4+IF($D$3="Day",1,7)),"◆",""),IF(AND($C17&lt;W$4+IF($D$3="Day",1,7),$D17&gt;=W$4),IF(MAX(W$4,$C17)&lt;=$C17+ROUND(($D17-$C17+1)*$E17,0)-1,"d","r"),"")))</f>
        <v/>
      </c>
      <c r="X17" s="47" t="str">
        <f aca="false">IF(OR($C17="",$D17=""),"",IF(Tasks!$D17="Milestone",IF(AND($C17&gt;=X$4,$C17&lt;X$4+IF($D$3="Day",1,7)),"◆",""),IF(AND($C17&lt;X$4+IF($D$3="Day",1,7),$D17&gt;=X$4),IF(MAX(X$4,$C17)&lt;=$C17+ROUND(($D17-$C17+1)*$E17,0)-1,"d","r"),"")))</f>
        <v/>
      </c>
      <c r="Y17" s="47" t="str">
        <f aca="false">IF(OR($C17="",$D17=""),"",IF(Tasks!$D17="Milestone",IF(AND($C17&gt;=Y$4,$C17&lt;Y$4+IF($D$3="Day",1,7)),"◆",""),IF(AND($C17&lt;Y$4+IF($D$3="Day",1,7),$D17&gt;=Y$4),IF(MAX(Y$4,$C17)&lt;=$C17+ROUND(($D17-$C17+1)*$E17,0)-1,"d","r"),"")))</f>
        <v/>
      </c>
      <c r="Z17" s="47" t="str">
        <f aca="false">IF(OR($C17="",$D17=""),"",IF(Tasks!$D17="Milestone",IF(AND($C17&gt;=Z$4,$C17&lt;Z$4+IF($D$3="Day",1,7)),"◆",""),IF(AND($C17&lt;Z$4+IF($D$3="Day",1,7),$D17&gt;=Z$4),IF(MAX(Z$4,$C17)&lt;=$C17+ROUND(($D17-$C17+1)*$E17,0)-1,"d","r"),"")))</f>
        <v/>
      </c>
      <c r="AA17" s="47" t="str">
        <f aca="false">IF(OR($C17="",$D17=""),"",IF(Tasks!$D17="Milestone",IF(AND($C17&gt;=AA$4,$C17&lt;AA$4+IF($D$3="Day",1,7)),"◆",""),IF(AND($C17&lt;AA$4+IF($D$3="Day",1,7),$D17&gt;=AA$4),IF(MAX(AA$4,$C17)&lt;=$C17+ROUND(($D17-$C17+1)*$E17,0)-1,"d","r"),"")))</f>
        <v/>
      </c>
      <c r="AB17" s="47" t="str">
        <f aca="false">IF(OR($C17="",$D17=""),"",IF(Tasks!$D17="Milestone",IF(AND($C17&gt;=AB$4,$C17&lt;AB$4+IF($D$3="Day",1,7)),"◆",""),IF(AND($C17&lt;AB$4+IF($D$3="Day",1,7),$D17&gt;=AB$4),IF(MAX(AB$4,$C17)&lt;=$C17+ROUND(($D17-$C17+1)*$E17,0)-1,"d","r"),"")))</f>
        <v/>
      </c>
      <c r="AC17" s="47" t="str">
        <f aca="false">IF(OR($C17="",$D17=""),"",IF(Tasks!$D17="Milestone",IF(AND($C17&gt;=AC$4,$C17&lt;AC$4+IF($D$3="Day",1,7)),"◆",""),IF(AND($C17&lt;AC$4+IF($D$3="Day",1,7),$D17&gt;=AC$4),IF(MAX(AC$4,$C17)&lt;=$C17+ROUND(($D17-$C17+1)*$E17,0)-1,"d","r"),"")))</f>
        <v/>
      </c>
      <c r="AD17" s="47" t="str">
        <f aca="false">IF(OR($C17="",$D17=""),"",IF(Tasks!$D17="Milestone",IF(AND($C17&gt;=AD$4,$C17&lt;AD$4+IF($D$3="Day",1,7)),"◆",""),IF(AND($C17&lt;AD$4+IF($D$3="Day",1,7),$D17&gt;=AD$4),IF(MAX(AD$4,$C17)&lt;=$C17+ROUND(($D17-$C17+1)*$E17,0)-1,"d","r"),"")))</f>
        <v/>
      </c>
      <c r="AE17" s="47" t="str">
        <f aca="false">IF(OR($C17="",$D17=""),"",IF(Tasks!$D17="Milestone",IF(AND($C17&gt;=AE$4,$C17&lt;AE$4+IF($D$3="Day",1,7)),"◆",""),IF(AND($C17&lt;AE$4+IF($D$3="Day",1,7),$D17&gt;=AE$4),IF(MAX(AE$4,$C17)&lt;=$C17+ROUND(($D17-$C17+1)*$E17,0)-1,"d","r"),"")))</f>
        <v/>
      </c>
      <c r="AF17" s="47" t="str">
        <f aca="false">IF(OR($C17="",$D17=""),"",IF(Tasks!$D17="Milestone",IF(AND($C17&gt;=AF$4,$C17&lt;AF$4+IF($D$3="Day",1,7)),"◆",""),IF(AND($C17&lt;AF$4+IF($D$3="Day",1,7),$D17&gt;=AF$4),IF(MAX(AF$4,$C17)&lt;=$C17+ROUND(($D17-$C17+1)*$E17,0)-1,"d","r"),"")))</f>
        <v/>
      </c>
      <c r="AG17" s="47" t="str">
        <f aca="false">IF(OR($C17="",$D17=""),"",IF(Tasks!$D17="Milestone",IF(AND($C17&gt;=AG$4,$C17&lt;AG$4+IF($D$3="Day",1,7)),"◆",""),IF(AND($C17&lt;AG$4+IF($D$3="Day",1,7),$D17&gt;=AG$4),IF(MAX(AG$4,$C17)&lt;=$C17+ROUND(($D17-$C17+1)*$E17,0)-1,"d","r"),"")))</f>
        <v/>
      </c>
      <c r="AH17" s="47" t="str">
        <f aca="false">IF(OR($C17="",$D17=""),"",IF(Tasks!$D17="Milestone",IF(AND($C17&gt;=AH$4,$C17&lt;AH$4+IF($D$3="Day",1,7)),"◆",""),IF(AND($C17&lt;AH$4+IF($D$3="Day",1,7),$D17&gt;=AH$4),IF(MAX(AH$4,$C17)&lt;=$C17+ROUND(($D17-$C17+1)*$E17,0)-1,"d","r"),"")))</f>
        <v/>
      </c>
      <c r="AI17" s="47" t="str">
        <f aca="false">IF(OR($C17="",$D17=""),"",IF(Tasks!$D17="Milestone",IF(AND($C17&gt;=AI$4,$C17&lt;AI$4+IF($D$3="Day",1,7)),"◆",""),IF(AND($C17&lt;AI$4+IF($D$3="Day",1,7),$D17&gt;=AI$4),IF(MAX(AI$4,$C17)&lt;=$C17+ROUND(($D17-$C17+1)*$E17,0)-1,"d","r"),"")))</f>
        <v/>
      </c>
      <c r="AJ17" s="47" t="str">
        <f aca="false">IF(OR($C17="",$D17=""),"",IF(Tasks!$D17="Milestone",IF(AND($C17&gt;=AJ$4,$C17&lt;AJ$4+IF($D$3="Day",1,7)),"◆",""),IF(AND($C17&lt;AJ$4+IF($D$3="Day",1,7),$D17&gt;=AJ$4),IF(MAX(AJ$4,$C17)&lt;=$C17+ROUND(($D17-$C17+1)*$E17,0)-1,"d","r"),"")))</f>
        <v/>
      </c>
      <c r="AK17" s="47" t="str">
        <f aca="false">IF(OR($C17="",$D17=""),"",IF(Tasks!$D17="Milestone",IF(AND($C17&gt;=AK$4,$C17&lt;AK$4+IF($D$3="Day",1,7)),"◆",""),IF(AND($C17&lt;AK$4+IF($D$3="Day",1,7),$D17&gt;=AK$4),IF(MAX(AK$4,$C17)&lt;=$C17+ROUND(($D17-$C17+1)*$E17,0)-1,"d","r"),"")))</f>
        <v/>
      </c>
      <c r="AL17" s="47" t="str">
        <f aca="false">IF(OR($C17="",$D17=""),"",IF(Tasks!$D17="Milestone",IF(AND($C17&gt;=AL$4,$C17&lt;AL$4+IF($D$3="Day",1,7)),"◆",""),IF(AND($C17&lt;AL$4+IF($D$3="Day",1,7),$D17&gt;=AL$4),IF(MAX(AL$4,$C17)&lt;=$C17+ROUND(($D17-$C17+1)*$E17,0)-1,"d","r"),"")))</f>
        <v/>
      </c>
      <c r="AM17" s="47" t="str">
        <f aca="false">IF(OR($C17="",$D17=""),"",IF(Tasks!$D17="Milestone",IF(AND($C17&gt;=AM$4,$C17&lt;AM$4+IF($D$3="Day",1,7)),"◆",""),IF(AND($C17&lt;AM$4+IF($D$3="Day",1,7),$D17&gt;=AM$4),IF(MAX(AM$4,$C17)&lt;=$C17+ROUND(($D17-$C17+1)*$E17,0)-1,"d","r"),"")))</f>
        <v/>
      </c>
      <c r="AN17" s="47" t="str">
        <f aca="false">IF(OR($C17="",$D17=""),"",IF(Tasks!$D17="Milestone",IF(AND($C17&gt;=AN$4,$C17&lt;AN$4+IF($D$3="Day",1,7)),"◆",""),IF(AND($C17&lt;AN$4+IF($D$3="Day",1,7),$D17&gt;=AN$4),IF(MAX(AN$4,$C17)&lt;=$C17+ROUND(($D17-$C17+1)*$E17,0)-1,"d","r"),"")))</f>
        <v/>
      </c>
      <c r="AO17" s="47" t="str">
        <f aca="false">IF(OR($C17="",$D17=""),"",IF(Tasks!$D17="Milestone",IF(AND($C17&gt;=AO$4,$C17&lt;AO$4+IF($D$3="Day",1,7)),"◆",""),IF(AND($C17&lt;AO$4+IF($D$3="Day",1,7),$D17&gt;=AO$4),IF(MAX(AO$4,$C17)&lt;=$C17+ROUND(($D17-$C17+1)*$E17,0)-1,"d","r"),"")))</f>
        <v/>
      </c>
      <c r="AP17" s="47" t="str">
        <f aca="false">IF(OR($C17="",$D17=""),"",IF(Tasks!$D17="Milestone",IF(AND($C17&gt;=AP$4,$C17&lt;AP$4+IF($D$3="Day",1,7)),"◆",""),IF(AND($C17&lt;AP$4+IF($D$3="Day",1,7),$D17&gt;=AP$4),IF(MAX(AP$4,$C17)&lt;=$C17+ROUND(($D17-$C17+1)*$E17,0)-1,"d","r"),"")))</f>
        <v/>
      </c>
      <c r="AQ17" s="47" t="str">
        <f aca="false">IF(OR($C17="",$D17=""),"",IF(Tasks!$D17="Milestone",IF(AND($C17&gt;=AQ$4,$C17&lt;AQ$4+IF($D$3="Day",1,7)),"◆",""),IF(AND($C17&lt;AQ$4+IF($D$3="Day",1,7),$D17&gt;=AQ$4),IF(MAX(AQ$4,$C17)&lt;=$C17+ROUND(($D17-$C17+1)*$E17,0)-1,"d","r"),"")))</f>
        <v/>
      </c>
      <c r="AR17" s="47" t="str">
        <f aca="false">IF(OR($C17="",$D17=""),"",IF(Tasks!$D17="Milestone",IF(AND($C17&gt;=AR$4,$C17&lt;AR$4+IF($D$3="Day",1,7)),"◆",""),IF(AND($C17&lt;AR$4+IF($D$3="Day",1,7),$D17&gt;=AR$4),IF(MAX(AR$4,$C17)&lt;=$C17+ROUND(($D17-$C17+1)*$E17,0)-1,"d","r"),"")))</f>
        <v/>
      </c>
      <c r="AS17" s="47" t="str">
        <f aca="false">IF(OR($C17="",$D17=""),"",IF(Tasks!$D17="Milestone",IF(AND($C17&gt;=AS$4,$C17&lt;AS$4+IF($D$3="Day",1,7)),"◆",""),IF(AND($C17&lt;AS$4+IF($D$3="Day",1,7),$D17&gt;=AS$4),IF(MAX(AS$4,$C17)&lt;=$C17+ROUND(($D17-$C17+1)*$E17,0)-1,"d","r"),"")))</f>
        <v/>
      </c>
      <c r="AT17" s="47" t="str">
        <f aca="false">IF(OR($C17="",$D17=""),"",IF(Tasks!$D17="Milestone",IF(AND($C17&gt;=AT$4,$C17&lt;AT$4+IF($D$3="Day",1,7)),"◆",""),IF(AND($C17&lt;AT$4+IF($D$3="Day",1,7),$D17&gt;=AT$4),IF(MAX(AT$4,$C17)&lt;=$C17+ROUND(($D17-$C17+1)*$E17,0)-1,"d","r"),"")))</f>
        <v/>
      </c>
      <c r="AU17" s="47" t="str">
        <f aca="false">IF(OR($C17="",$D17=""),"",IF(Tasks!$D17="Milestone",IF(AND($C17&gt;=AU$4,$C17&lt;AU$4+IF($D$3="Day",1,7)),"◆",""),IF(AND($C17&lt;AU$4+IF($D$3="Day",1,7),$D17&gt;=AU$4),IF(MAX(AU$4,$C17)&lt;=$C17+ROUND(($D17-$C17+1)*$E17,0)-1,"d","r"),"")))</f>
        <v/>
      </c>
      <c r="AV17" s="47" t="str">
        <f aca="false">IF(OR($C17="",$D17=""),"",IF(Tasks!$D17="Milestone",IF(AND($C17&gt;=AV$4,$C17&lt;AV$4+IF($D$3="Day",1,7)),"◆",""),IF(AND($C17&lt;AV$4+IF($D$3="Day",1,7),$D17&gt;=AV$4),IF(MAX(AV$4,$C17)&lt;=$C17+ROUND(($D17-$C17+1)*$E17,0)-1,"d","r"),"")))</f>
        <v/>
      </c>
      <c r="AW17" s="47" t="str">
        <f aca="false">IF(OR($C17="",$D17=""),"",IF(Tasks!$D17="Milestone",IF(AND($C17&gt;=AW$4,$C17&lt;AW$4+IF($D$3="Day",1,7)),"◆",""),IF(AND($C17&lt;AW$4+IF($D$3="Day",1,7),$D17&gt;=AW$4),IF(MAX(AW$4,$C17)&lt;=$C17+ROUND(($D17-$C17+1)*$E17,0)-1,"d","r"),"")))</f>
        <v/>
      </c>
      <c r="AX17" s="47" t="str">
        <f aca="false">IF(OR($C17="",$D17=""),"",IF(Tasks!$D17="Milestone",IF(AND($C17&gt;=AX$4,$C17&lt;AX$4+IF($D$3="Day",1,7)),"◆",""),IF(AND($C17&lt;AX$4+IF($D$3="Day",1,7),$D17&gt;=AX$4),IF(MAX(AX$4,$C17)&lt;=$C17+ROUND(($D17-$C17+1)*$E17,0)-1,"d","r"),"")))</f>
        <v/>
      </c>
      <c r="AY17" s="47" t="str">
        <f aca="false">IF(OR($C17="",$D17=""),"",IF(Tasks!$D17="Milestone",IF(AND($C17&gt;=AY$4,$C17&lt;AY$4+IF($D$3="Day",1,7)),"◆",""),IF(AND($C17&lt;AY$4+IF($D$3="Day",1,7),$D17&gt;=AY$4),IF(MAX(AY$4,$C17)&lt;=$C17+ROUND(($D17-$C17+1)*$E17,0)-1,"d","r"),"")))</f>
        <v/>
      </c>
      <c r="AZ17" s="47" t="str">
        <f aca="false">IF(OR($C17="",$D17=""),"",IF(Tasks!$D17="Milestone",IF(AND($C17&gt;=AZ$4,$C17&lt;AZ$4+IF($D$3="Day",1,7)),"◆",""),IF(AND($C17&lt;AZ$4+IF($D$3="Day",1,7),$D17&gt;=AZ$4),IF(MAX(AZ$4,$C17)&lt;=$C17+ROUND(($D17-$C17+1)*$E17,0)-1,"d","r"),"")))</f>
        <v/>
      </c>
      <c r="BA17" s="47" t="str">
        <f aca="false">IF(OR($C17="",$D17=""),"",IF(Tasks!$D17="Milestone",IF(AND($C17&gt;=BA$4,$C17&lt;BA$4+IF($D$3="Day",1,7)),"◆",""),IF(AND($C17&lt;BA$4+IF($D$3="Day",1,7),$D17&gt;=BA$4),IF(MAX(BA$4,$C17)&lt;=$C17+ROUND(($D17-$C17+1)*$E17,0)-1,"d","r"),"")))</f>
        <v/>
      </c>
      <c r="BB17" s="47" t="str">
        <f aca="false">IF(OR($C17="",$D17=""),"",IF(Tasks!$D17="Milestone",IF(AND($C17&gt;=BB$4,$C17&lt;BB$4+IF($D$3="Day",1,7)),"◆",""),IF(AND($C17&lt;BB$4+IF($D$3="Day",1,7),$D17&gt;=BB$4),IF(MAX(BB$4,$C17)&lt;=$C17+ROUND(($D17-$C17+1)*$E17,0)-1,"d","r"),"")))</f>
        <v/>
      </c>
      <c r="BC17" s="47" t="str">
        <f aca="false">IF(OR($C17="",$D17=""),"",IF(Tasks!$D17="Milestone",IF(AND($C17&gt;=BC$4,$C17&lt;BC$4+IF($D$3="Day",1,7)),"◆",""),IF(AND($C17&lt;BC$4+IF($D$3="Day",1,7),$D17&gt;=BC$4),IF(MAX(BC$4,$C17)&lt;=$C17+ROUND(($D17-$C17+1)*$E17,0)-1,"d","r"),"")))</f>
        <v/>
      </c>
      <c r="BD17" s="47" t="str">
        <f aca="false">IF(OR($C17="",$D17=""),"",IF(Tasks!$D17="Milestone",IF(AND($C17&gt;=BD$4,$C17&lt;BD$4+IF($D$3="Day",1,7)),"◆",""),IF(AND($C17&lt;BD$4+IF($D$3="Day",1,7),$D17&gt;=BD$4),IF(MAX(BD$4,$C17)&lt;=$C17+ROUND(($D17-$C17+1)*$E17,0)-1,"d","r"),"")))</f>
        <v/>
      </c>
      <c r="BE17" s="47" t="str">
        <f aca="false">IF(OR($C17="",$D17=""),"",IF(Tasks!$D17="Milestone",IF(AND($C17&gt;=BE$4,$C17&lt;BE$4+IF($D$3="Day",1,7)),"◆",""),IF(AND($C17&lt;BE$4+IF($D$3="Day",1,7),$D17&gt;=BE$4),IF(MAX(BE$4,$C17)&lt;=$C17+ROUND(($D17-$C17+1)*$E17,0)-1,"d","r"),"")))</f>
        <v/>
      </c>
    </row>
    <row r="18" customFormat="false" ht="18" hidden="false" customHeight="true" outlineLevel="0" collapsed="false">
      <c r="A18" s="43" t="str">
        <f aca="false">IF(Tasks!$B18="","",IF(Tasks!$D18="Milestone","◆ ","")&amp;Tasks!B18)</f>
        <v/>
      </c>
      <c r="B18" s="44" t="str">
        <f aca="false">IF(Tasks!$B18="","",IF(Tasks!C18="","",Tasks!C18))</f>
        <v/>
      </c>
      <c r="C18" s="45" t="str">
        <f aca="false">IF(OR(Tasks!$B18="",Tasks!E18=""),"",Tasks!E18)</f>
        <v/>
      </c>
      <c r="D18" s="45" t="str">
        <f aca="false">IF(Tasks!$B18="","",Tasks!G18)</f>
        <v/>
      </c>
      <c r="E18" s="46" t="str">
        <f aca="false">IF(Tasks!$B18="","",N(Tasks!H18))</f>
        <v/>
      </c>
      <c r="F18" s="47" t="str">
        <f aca="false">IF(OR($C18="",$D18=""),"",IF(Tasks!$D18="Milestone",IF(AND($C18&gt;=F$4,$C18&lt;F$4+IF($D$3="Day",1,7)),"◆",""),IF(AND($C18&lt;F$4+IF($D$3="Day",1,7),$D18&gt;=F$4),IF(MAX(F$4,$C18)&lt;=$C18+ROUND(($D18-$C18+1)*$E18,0)-1,"d","r"),"")))</f>
        <v/>
      </c>
      <c r="G18" s="47" t="str">
        <f aca="false">IF(OR($C18="",$D18=""),"",IF(Tasks!$D18="Milestone",IF(AND($C18&gt;=G$4,$C18&lt;G$4+IF($D$3="Day",1,7)),"◆",""),IF(AND($C18&lt;G$4+IF($D$3="Day",1,7),$D18&gt;=G$4),IF(MAX(G$4,$C18)&lt;=$C18+ROUND(($D18-$C18+1)*$E18,0)-1,"d","r"),"")))</f>
        <v/>
      </c>
      <c r="H18" s="47" t="str">
        <f aca="false">IF(OR($C18="",$D18=""),"",IF(Tasks!$D18="Milestone",IF(AND($C18&gt;=H$4,$C18&lt;H$4+IF($D$3="Day",1,7)),"◆",""),IF(AND($C18&lt;H$4+IF($D$3="Day",1,7),$D18&gt;=H$4),IF(MAX(H$4,$C18)&lt;=$C18+ROUND(($D18-$C18+1)*$E18,0)-1,"d","r"),"")))</f>
        <v/>
      </c>
      <c r="I18" s="47" t="str">
        <f aca="false">IF(OR($C18="",$D18=""),"",IF(Tasks!$D18="Milestone",IF(AND($C18&gt;=I$4,$C18&lt;I$4+IF($D$3="Day",1,7)),"◆",""),IF(AND($C18&lt;I$4+IF($D$3="Day",1,7),$D18&gt;=I$4),IF(MAX(I$4,$C18)&lt;=$C18+ROUND(($D18-$C18+1)*$E18,0)-1,"d","r"),"")))</f>
        <v/>
      </c>
      <c r="J18" s="47" t="str">
        <f aca="false">IF(OR($C18="",$D18=""),"",IF(Tasks!$D18="Milestone",IF(AND($C18&gt;=J$4,$C18&lt;J$4+IF($D$3="Day",1,7)),"◆",""),IF(AND($C18&lt;J$4+IF($D$3="Day",1,7),$D18&gt;=J$4),IF(MAX(J$4,$C18)&lt;=$C18+ROUND(($D18-$C18+1)*$E18,0)-1,"d","r"),"")))</f>
        <v/>
      </c>
      <c r="K18" s="47" t="str">
        <f aca="false">IF(OR($C18="",$D18=""),"",IF(Tasks!$D18="Milestone",IF(AND($C18&gt;=K$4,$C18&lt;K$4+IF($D$3="Day",1,7)),"◆",""),IF(AND($C18&lt;K$4+IF($D$3="Day",1,7),$D18&gt;=K$4),IF(MAX(K$4,$C18)&lt;=$C18+ROUND(($D18-$C18+1)*$E18,0)-1,"d","r"),"")))</f>
        <v/>
      </c>
      <c r="L18" s="47" t="str">
        <f aca="false">IF(OR($C18="",$D18=""),"",IF(Tasks!$D18="Milestone",IF(AND($C18&gt;=L$4,$C18&lt;L$4+IF($D$3="Day",1,7)),"◆",""),IF(AND($C18&lt;L$4+IF($D$3="Day",1,7),$D18&gt;=L$4),IF(MAX(L$4,$C18)&lt;=$C18+ROUND(($D18-$C18+1)*$E18,0)-1,"d","r"),"")))</f>
        <v/>
      </c>
      <c r="M18" s="47" t="str">
        <f aca="false">IF(OR($C18="",$D18=""),"",IF(Tasks!$D18="Milestone",IF(AND($C18&gt;=M$4,$C18&lt;M$4+IF($D$3="Day",1,7)),"◆",""),IF(AND($C18&lt;M$4+IF($D$3="Day",1,7),$D18&gt;=M$4),IF(MAX(M$4,$C18)&lt;=$C18+ROUND(($D18-$C18+1)*$E18,0)-1,"d","r"),"")))</f>
        <v/>
      </c>
      <c r="N18" s="47" t="str">
        <f aca="false">IF(OR($C18="",$D18=""),"",IF(Tasks!$D18="Milestone",IF(AND($C18&gt;=N$4,$C18&lt;N$4+IF($D$3="Day",1,7)),"◆",""),IF(AND($C18&lt;N$4+IF($D$3="Day",1,7),$D18&gt;=N$4),IF(MAX(N$4,$C18)&lt;=$C18+ROUND(($D18-$C18+1)*$E18,0)-1,"d","r"),"")))</f>
        <v/>
      </c>
      <c r="O18" s="47" t="str">
        <f aca="false">IF(OR($C18="",$D18=""),"",IF(Tasks!$D18="Milestone",IF(AND($C18&gt;=O$4,$C18&lt;O$4+IF($D$3="Day",1,7)),"◆",""),IF(AND($C18&lt;O$4+IF($D$3="Day",1,7),$D18&gt;=O$4),IF(MAX(O$4,$C18)&lt;=$C18+ROUND(($D18-$C18+1)*$E18,0)-1,"d","r"),"")))</f>
        <v/>
      </c>
      <c r="P18" s="47" t="str">
        <f aca="false">IF(OR($C18="",$D18=""),"",IF(Tasks!$D18="Milestone",IF(AND($C18&gt;=P$4,$C18&lt;P$4+IF($D$3="Day",1,7)),"◆",""),IF(AND($C18&lt;P$4+IF($D$3="Day",1,7),$D18&gt;=P$4),IF(MAX(P$4,$C18)&lt;=$C18+ROUND(($D18-$C18+1)*$E18,0)-1,"d","r"),"")))</f>
        <v/>
      </c>
      <c r="Q18" s="47" t="str">
        <f aca="false">IF(OR($C18="",$D18=""),"",IF(Tasks!$D18="Milestone",IF(AND($C18&gt;=Q$4,$C18&lt;Q$4+IF($D$3="Day",1,7)),"◆",""),IF(AND($C18&lt;Q$4+IF($D$3="Day",1,7),$D18&gt;=Q$4),IF(MAX(Q$4,$C18)&lt;=$C18+ROUND(($D18-$C18+1)*$E18,0)-1,"d","r"),"")))</f>
        <v/>
      </c>
      <c r="R18" s="47" t="str">
        <f aca="false">IF(OR($C18="",$D18=""),"",IF(Tasks!$D18="Milestone",IF(AND($C18&gt;=R$4,$C18&lt;R$4+IF($D$3="Day",1,7)),"◆",""),IF(AND($C18&lt;R$4+IF($D$3="Day",1,7),$D18&gt;=R$4),IF(MAX(R$4,$C18)&lt;=$C18+ROUND(($D18-$C18+1)*$E18,0)-1,"d","r"),"")))</f>
        <v/>
      </c>
      <c r="S18" s="47" t="str">
        <f aca="false">IF(OR($C18="",$D18=""),"",IF(Tasks!$D18="Milestone",IF(AND($C18&gt;=S$4,$C18&lt;S$4+IF($D$3="Day",1,7)),"◆",""),IF(AND($C18&lt;S$4+IF($D$3="Day",1,7),$D18&gt;=S$4),IF(MAX(S$4,$C18)&lt;=$C18+ROUND(($D18-$C18+1)*$E18,0)-1,"d","r"),"")))</f>
        <v/>
      </c>
      <c r="T18" s="47" t="str">
        <f aca="false">IF(OR($C18="",$D18=""),"",IF(Tasks!$D18="Milestone",IF(AND($C18&gt;=T$4,$C18&lt;T$4+IF($D$3="Day",1,7)),"◆",""),IF(AND($C18&lt;T$4+IF($D$3="Day",1,7),$D18&gt;=T$4),IF(MAX(T$4,$C18)&lt;=$C18+ROUND(($D18-$C18+1)*$E18,0)-1,"d","r"),"")))</f>
        <v/>
      </c>
      <c r="U18" s="47" t="str">
        <f aca="false">IF(OR($C18="",$D18=""),"",IF(Tasks!$D18="Milestone",IF(AND($C18&gt;=U$4,$C18&lt;U$4+IF($D$3="Day",1,7)),"◆",""),IF(AND($C18&lt;U$4+IF($D$3="Day",1,7),$D18&gt;=U$4),IF(MAX(U$4,$C18)&lt;=$C18+ROUND(($D18-$C18+1)*$E18,0)-1,"d","r"),"")))</f>
        <v/>
      </c>
      <c r="V18" s="47" t="str">
        <f aca="false">IF(OR($C18="",$D18=""),"",IF(Tasks!$D18="Milestone",IF(AND($C18&gt;=V$4,$C18&lt;V$4+IF($D$3="Day",1,7)),"◆",""),IF(AND($C18&lt;V$4+IF($D$3="Day",1,7),$D18&gt;=V$4),IF(MAX(V$4,$C18)&lt;=$C18+ROUND(($D18-$C18+1)*$E18,0)-1,"d","r"),"")))</f>
        <v/>
      </c>
      <c r="W18" s="47" t="str">
        <f aca="false">IF(OR($C18="",$D18=""),"",IF(Tasks!$D18="Milestone",IF(AND($C18&gt;=W$4,$C18&lt;W$4+IF($D$3="Day",1,7)),"◆",""),IF(AND($C18&lt;W$4+IF($D$3="Day",1,7),$D18&gt;=W$4),IF(MAX(W$4,$C18)&lt;=$C18+ROUND(($D18-$C18+1)*$E18,0)-1,"d","r"),"")))</f>
        <v/>
      </c>
      <c r="X18" s="47" t="str">
        <f aca="false">IF(OR($C18="",$D18=""),"",IF(Tasks!$D18="Milestone",IF(AND($C18&gt;=X$4,$C18&lt;X$4+IF($D$3="Day",1,7)),"◆",""),IF(AND($C18&lt;X$4+IF($D$3="Day",1,7),$D18&gt;=X$4),IF(MAX(X$4,$C18)&lt;=$C18+ROUND(($D18-$C18+1)*$E18,0)-1,"d","r"),"")))</f>
        <v/>
      </c>
      <c r="Y18" s="47" t="str">
        <f aca="false">IF(OR($C18="",$D18=""),"",IF(Tasks!$D18="Milestone",IF(AND($C18&gt;=Y$4,$C18&lt;Y$4+IF($D$3="Day",1,7)),"◆",""),IF(AND($C18&lt;Y$4+IF($D$3="Day",1,7),$D18&gt;=Y$4),IF(MAX(Y$4,$C18)&lt;=$C18+ROUND(($D18-$C18+1)*$E18,0)-1,"d","r"),"")))</f>
        <v/>
      </c>
      <c r="Z18" s="47" t="str">
        <f aca="false">IF(OR($C18="",$D18=""),"",IF(Tasks!$D18="Milestone",IF(AND($C18&gt;=Z$4,$C18&lt;Z$4+IF($D$3="Day",1,7)),"◆",""),IF(AND($C18&lt;Z$4+IF($D$3="Day",1,7),$D18&gt;=Z$4),IF(MAX(Z$4,$C18)&lt;=$C18+ROUND(($D18-$C18+1)*$E18,0)-1,"d","r"),"")))</f>
        <v/>
      </c>
      <c r="AA18" s="47" t="str">
        <f aca="false">IF(OR($C18="",$D18=""),"",IF(Tasks!$D18="Milestone",IF(AND($C18&gt;=AA$4,$C18&lt;AA$4+IF($D$3="Day",1,7)),"◆",""),IF(AND($C18&lt;AA$4+IF($D$3="Day",1,7),$D18&gt;=AA$4),IF(MAX(AA$4,$C18)&lt;=$C18+ROUND(($D18-$C18+1)*$E18,0)-1,"d","r"),"")))</f>
        <v/>
      </c>
      <c r="AB18" s="47" t="str">
        <f aca="false">IF(OR($C18="",$D18=""),"",IF(Tasks!$D18="Milestone",IF(AND($C18&gt;=AB$4,$C18&lt;AB$4+IF($D$3="Day",1,7)),"◆",""),IF(AND($C18&lt;AB$4+IF($D$3="Day",1,7),$D18&gt;=AB$4),IF(MAX(AB$4,$C18)&lt;=$C18+ROUND(($D18-$C18+1)*$E18,0)-1,"d","r"),"")))</f>
        <v/>
      </c>
      <c r="AC18" s="47" t="str">
        <f aca="false">IF(OR($C18="",$D18=""),"",IF(Tasks!$D18="Milestone",IF(AND($C18&gt;=AC$4,$C18&lt;AC$4+IF($D$3="Day",1,7)),"◆",""),IF(AND($C18&lt;AC$4+IF($D$3="Day",1,7),$D18&gt;=AC$4),IF(MAX(AC$4,$C18)&lt;=$C18+ROUND(($D18-$C18+1)*$E18,0)-1,"d","r"),"")))</f>
        <v/>
      </c>
      <c r="AD18" s="47" t="str">
        <f aca="false">IF(OR($C18="",$D18=""),"",IF(Tasks!$D18="Milestone",IF(AND($C18&gt;=AD$4,$C18&lt;AD$4+IF($D$3="Day",1,7)),"◆",""),IF(AND($C18&lt;AD$4+IF($D$3="Day",1,7),$D18&gt;=AD$4),IF(MAX(AD$4,$C18)&lt;=$C18+ROUND(($D18-$C18+1)*$E18,0)-1,"d","r"),"")))</f>
        <v/>
      </c>
      <c r="AE18" s="47" t="str">
        <f aca="false">IF(OR($C18="",$D18=""),"",IF(Tasks!$D18="Milestone",IF(AND($C18&gt;=AE$4,$C18&lt;AE$4+IF($D$3="Day",1,7)),"◆",""),IF(AND($C18&lt;AE$4+IF($D$3="Day",1,7),$D18&gt;=AE$4),IF(MAX(AE$4,$C18)&lt;=$C18+ROUND(($D18-$C18+1)*$E18,0)-1,"d","r"),"")))</f>
        <v/>
      </c>
      <c r="AF18" s="47" t="str">
        <f aca="false">IF(OR($C18="",$D18=""),"",IF(Tasks!$D18="Milestone",IF(AND($C18&gt;=AF$4,$C18&lt;AF$4+IF($D$3="Day",1,7)),"◆",""),IF(AND($C18&lt;AF$4+IF($D$3="Day",1,7),$D18&gt;=AF$4),IF(MAX(AF$4,$C18)&lt;=$C18+ROUND(($D18-$C18+1)*$E18,0)-1,"d","r"),"")))</f>
        <v/>
      </c>
      <c r="AG18" s="47" t="str">
        <f aca="false">IF(OR($C18="",$D18=""),"",IF(Tasks!$D18="Milestone",IF(AND($C18&gt;=AG$4,$C18&lt;AG$4+IF($D$3="Day",1,7)),"◆",""),IF(AND($C18&lt;AG$4+IF($D$3="Day",1,7),$D18&gt;=AG$4),IF(MAX(AG$4,$C18)&lt;=$C18+ROUND(($D18-$C18+1)*$E18,0)-1,"d","r"),"")))</f>
        <v/>
      </c>
      <c r="AH18" s="47" t="str">
        <f aca="false">IF(OR($C18="",$D18=""),"",IF(Tasks!$D18="Milestone",IF(AND($C18&gt;=AH$4,$C18&lt;AH$4+IF($D$3="Day",1,7)),"◆",""),IF(AND($C18&lt;AH$4+IF($D$3="Day",1,7),$D18&gt;=AH$4),IF(MAX(AH$4,$C18)&lt;=$C18+ROUND(($D18-$C18+1)*$E18,0)-1,"d","r"),"")))</f>
        <v/>
      </c>
      <c r="AI18" s="47" t="str">
        <f aca="false">IF(OR($C18="",$D18=""),"",IF(Tasks!$D18="Milestone",IF(AND($C18&gt;=AI$4,$C18&lt;AI$4+IF($D$3="Day",1,7)),"◆",""),IF(AND($C18&lt;AI$4+IF($D$3="Day",1,7),$D18&gt;=AI$4),IF(MAX(AI$4,$C18)&lt;=$C18+ROUND(($D18-$C18+1)*$E18,0)-1,"d","r"),"")))</f>
        <v/>
      </c>
      <c r="AJ18" s="47" t="str">
        <f aca="false">IF(OR($C18="",$D18=""),"",IF(Tasks!$D18="Milestone",IF(AND($C18&gt;=AJ$4,$C18&lt;AJ$4+IF($D$3="Day",1,7)),"◆",""),IF(AND($C18&lt;AJ$4+IF($D$3="Day",1,7),$D18&gt;=AJ$4),IF(MAX(AJ$4,$C18)&lt;=$C18+ROUND(($D18-$C18+1)*$E18,0)-1,"d","r"),"")))</f>
        <v/>
      </c>
      <c r="AK18" s="47" t="str">
        <f aca="false">IF(OR($C18="",$D18=""),"",IF(Tasks!$D18="Milestone",IF(AND($C18&gt;=AK$4,$C18&lt;AK$4+IF($D$3="Day",1,7)),"◆",""),IF(AND($C18&lt;AK$4+IF($D$3="Day",1,7),$D18&gt;=AK$4),IF(MAX(AK$4,$C18)&lt;=$C18+ROUND(($D18-$C18+1)*$E18,0)-1,"d","r"),"")))</f>
        <v/>
      </c>
      <c r="AL18" s="47" t="str">
        <f aca="false">IF(OR($C18="",$D18=""),"",IF(Tasks!$D18="Milestone",IF(AND($C18&gt;=AL$4,$C18&lt;AL$4+IF($D$3="Day",1,7)),"◆",""),IF(AND($C18&lt;AL$4+IF($D$3="Day",1,7),$D18&gt;=AL$4),IF(MAX(AL$4,$C18)&lt;=$C18+ROUND(($D18-$C18+1)*$E18,0)-1,"d","r"),"")))</f>
        <v/>
      </c>
      <c r="AM18" s="47" t="str">
        <f aca="false">IF(OR($C18="",$D18=""),"",IF(Tasks!$D18="Milestone",IF(AND($C18&gt;=AM$4,$C18&lt;AM$4+IF($D$3="Day",1,7)),"◆",""),IF(AND($C18&lt;AM$4+IF($D$3="Day",1,7),$D18&gt;=AM$4),IF(MAX(AM$4,$C18)&lt;=$C18+ROUND(($D18-$C18+1)*$E18,0)-1,"d","r"),"")))</f>
        <v/>
      </c>
      <c r="AN18" s="47" t="str">
        <f aca="false">IF(OR($C18="",$D18=""),"",IF(Tasks!$D18="Milestone",IF(AND($C18&gt;=AN$4,$C18&lt;AN$4+IF($D$3="Day",1,7)),"◆",""),IF(AND($C18&lt;AN$4+IF($D$3="Day",1,7),$D18&gt;=AN$4),IF(MAX(AN$4,$C18)&lt;=$C18+ROUND(($D18-$C18+1)*$E18,0)-1,"d","r"),"")))</f>
        <v/>
      </c>
      <c r="AO18" s="47" t="str">
        <f aca="false">IF(OR($C18="",$D18=""),"",IF(Tasks!$D18="Milestone",IF(AND($C18&gt;=AO$4,$C18&lt;AO$4+IF($D$3="Day",1,7)),"◆",""),IF(AND($C18&lt;AO$4+IF($D$3="Day",1,7),$D18&gt;=AO$4),IF(MAX(AO$4,$C18)&lt;=$C18+ROUND(($D18-$C18+1)*$E18,0)-1,"d","r"),"")))</f>
        <v/>
      </c>
      <c r="AP18" s="47" t="str">
        <f aca="false">IF(OR($C18="",$D18=""),"",IF(Tasks!$D18="Milestone",IF(AND($C18&gt;=AP$4,$C18&lt;AP$4+IF($D$3="Day",1,7)),"◆",""),IF(AND($C18&lt;AP$4+IF($D$3="Day",1,7),$D18&gt;=AP$4),IF(MAX(AP$4,$C18)&lt;=$C18+ROUND(($D18-$C18+1)*$E18,0)-1,"d","r"),"")))</f>
        <v/>
      </c>
      <c r="AQ18" s="47" t="str">
        <f aca="false">IF(OR($C18="",$D18=""),"",IF(Tasks!$D18="Milestone",IF(AND($C18&gt;=AQ$4,$C18&lt;AQ$4+IF($D$3="Day",1,7)),"◆",""),IF(AND($C18&lt;AQ$4+IF($D$3="Day",1,7),$D18&gt;=AQ$4),IF(MAX(AQ$4,$C18)&lt;=$C18+ROUND(($D18-$C18+1)*$E18,0)-1,"d","r"),"")))</f>
        <v/>
      </c>
      <c r="AR18" s="47" t="str">
        <f aca="false">IF(OR($C18="",$D18=""),"",IF(Tasks!$D18="Milestone",IF(AND($C18&gt;=AR$4,$C18&lt;AR$4+IF($D$3="Day",1,7)),"◆",""),IF(AND($C18&lt;AR$4+IF($D$3="Day",1,7),$D18&gt;=AR$4),IF(MAX(AR$4,$C18)&lt;=$C18+ROUND(($D18-$C18+1)*$E18,0)-1,"d","r"),"")))</f>
        <v/>
      </c>
      <c r="AS18" s="47" t="str">
        <f aca="false">IF(OR($C18="",$D18=""),"",IF(Tasks!$D18="Milestone",IF(AND($C18&gt;=AS$4,$C18&lt;AS$4+IF($D$3="Day",1,7)),"◆",""),IF(AND($C18&lt;AS$4+IF($D$3="Day",1,7),$D18&gt;=AS$4),IF(MAX(AS$4,$C18)&lt;=$C18+ROUND(($D18-$C18+1)*$E18,0)-1,"d","r"),"")))</f>
        <v/>
      </c>
      <c r="AT18" s="47" t="str">
        <f aca="false">IF(OR($C18="",$D18=""),"",IF(Tasks!$D18="Milestone",IF(AND($C18&gt;=AT$4,$C18&lt;AT$4+IF($D$3="Day",1,7)),"◆",""),IF(AND($C18&lt;AT$4+IF($D$3="Day",1,7),$D18&gt;=AT$4),IF(MAX(AT$4,$C18)&lt;=$C18+ROUND(($D18-$C18+1)*$E18,0)-1,"d","r"),"")))</f>
        <v/>
      </c>
      <c r="AU18" s="47" t="str">
        <f aca="false">IF(OR($C18="",$D18=""),"",IF(Tasks!$D18="Milestone",IF(AND($C18&gt;=AU$4,$C18&lt;AU$4+IF($D$3="Day",1,7)),"◆",""),IF(AND($C18&lt;AU$4+IF($D$3="Day",1,7),$D18&gt;=AU$4),IF(MAX(AU$4,$C18)&lt;=$C18+ROUND(($D18-$C18+1)*$E18,0)-1,"d","r"),"")))</f>
        <v/>
      </c>
      <c r="AV18" s="47" t="str">
        <f aca="false">IF(OR($C18="",$D18=""),"",IF(Tasks!$D18="Milestone",IF(AND($C18&gt;=AV$4,$C18&lt;AV$4+IF($D$3="Day",1,7)),"◆",""),IF(AND($C18&lt;AV$4+IF($D$3="Day",1,7),$D18&gt;=AV$4),IF(MAX(AV$4,$C18)&lt;=$C18+ROUND(($D18-$C18+1)*$E18,0)-1,"d","r"),"")))</f>
        <v/>
      </c>
      <c r="AW18" s="47" t="str">
        <f aca="false">IF(OR($C18="",$D18=""),"",IF(Tasks!$D18="Milestone",IF(AND($C18&gt;=AW$4,$C18&lt;AW$4+IF($D$3="Day",1,7)),"◆",""),IF(AND($C18&lt;AW$4+IF($D$3="Day",1,7),$D18&gt;=AW$4),IF(MAX(AW$4,$C18)&lt;=$C18+ROUND(($D18-$C18+1)*$E18,0)-1,"d","r"),"")))</f>
        <v/>
      </c>
      <c r="AX18" s="47" t="str">
        <f aca="false">IF(OR($C18="",$D18=""),"",IF(Tasks!$D18="Milestone",IF(AND($C18&gt;=AX$4,$C18&lt;AX$4+IF($D$3="Day",1,7)),"◆",""),IF(AND($C18&lt;AX$4+IF($D$3="Day",1,7),$D18&gt;=AX$4),IF(MAX(AX$4,$C18)&lt;=$C18+ROUND(($D18-$C18+1)*$E18,0)-1,"d","r"),"")))</f>
        <v/>
      </c>
      <c r="AY18" s="47" t="str">
        <f aca="false">IF(OR($C18="",$D18=""),"",IF(Tasks!$D18="Milestone",IF(AND($C18&gt;=AY$4,$C18&lt;AY$4+IF($D$3="Day",1,7)),"◆",""),IF(AND($C18&lt;AY$4+IF($D$3="Day",1,7),$D18&gt;=AY$4),IF(MAX(AY$4,$C18)&lt;=$C18+ROUND(($D18-$C18+1)*$E18,0)-1,"d","r"),"")))</f>
        <v/>
      </c>
      <c r="AZ18" s="47" t="str">
        <f aca="false">IF(OR($C18="",$D18=""),"",IF(Tasks!$D18="Milestone",IF(AND($C18&gt;=AZ$4,$C18&lt;AZ$4+IF($D$3="Day",1,7)),"◆",""),IF(AND($C18&lt;AZ$4+IF($D$3="Day",1,7),$D18&gt;=AZ$4),IF(MAX(AZ$4,$C18)&lt;=$C18+ROUND(($D18-$C18+1)*$E18,0)-1,"d","r"),"")))</f>
        <v/>
      </c>
      <c r="BA18" s="47" t="str">
        <f aca="false">IF(OR($C18="",$D18=""),"",IF(Tasks!$D18="Milestone",IF(AND($C18&gt;=BA$4,$C18&lt;BA$4+IF($D$3="Day",1,7)),"◆",""),IF(AND($C18&lt;BA$4+IF($D$3="Day",1,7),$D18&gt;=BA$4),IF(MAX(BA$4,$C18)&lt;=$C18+ROUND(($D18-$C18+1)*$E18,0)-1,"d","r"),"")))</f>
        <v/>
      </c>
      <c r="BB18" s="47" t="str">
        <f aca="false">IF(OR($C18="",$D18=""),"",IF(Tasks!$D18="Milestone",IF(AND($C18&gt;=BB$4,$C18&lt;BB$4+IF($D$3="Day",1,7)),"◆",""),IF(AND($C18&lt;BB$4+IF($D$3="Day",1,7),$D18&gt;=BB$4),IF(MAX(BB$4,$C18)&lt;=$C18+ROUND(($D18-$C18+1)*$E18,0)-1,"d","r"),"")))</f>
        <v/>
      </c>
      <c r="BC18" s="47" t="str">
        <f aca="false">IF(OR($C18="",$D18=""),"",IF(Tasks!$D18="Milestone",IF(AND($C18&gt;=BC$4,$C18&lt;BC$4+IF($D$3="Day",1,7)),"◆",""),IF(AND($C18&lt;BC$4+IF($D$3="Day",1,7),$D18&gt;=BC$4),IF(MAX(BC$4,$C18)&lt;=$C18+ROUND(($D18-$C18+1)*$E18,0)-1,"d","r"),"")))</f>
        <v/>
      </c>
      <c r="BD18" s="47" t="str">
        <f aca="false">IF(OR($C18="",$D18=""),"",IF(Tasks!$D18="Milestone",IF(AND($C18&gt;=BD$4,$C18&lt;BD$4+IF($D$3="Day",1,7)),"◆",""),IF(AND($C18&lt;BD$4+IF($D$3="Day",1,7),$D18&gt;=BD$4),IF(MAX(BD$4,$C18)&lt;=$C18+ROUND(($D18-$C18+1)*$E18,0)-1,"d","r"),"")))</f>
        <v/>
      </c>
      <c r="BE18" s="47" t="str">
        <f aca="false">IF(OR($C18="",$D18=""),"",IF(Tasks!$D18="Milestone",IF(AND($C18&gt;=BE$4,$C18&lt;BE$4+IF($D$3="Day",1,7)),"◆",""),IF(AND($C18&lt;BE$4+IF($D$3="Day",1,7),$D18&gt;=BE$4),IF(MAX(BE$4,$C18)&lt;=$C18+ROUND(($D18-$C18+1)*$E18,0)-1,"d","r"),"")))</f>
        <v/>
      </c>
    </row>
    <row r="19" customFormat="false" ht="18" hidden="false" customHeight="true" outlineLevel="0" collapsed="false">
      <c r="A19" s="43" t="str">
        <f aca="false">IF(Tasks!$B19="","",IF(Tasks!$D19="Milestone","◆ ","")&amp;Tasks!B19)</f>
        <v/>
      </c>
      <c r="B19" s="44" t="str">
        <f aca="false">IF(Tasks!$B19="","",IF(Tasks!C19="","",Tasks!C19))</f>
        <v/>
      </c>
      <c r="C19" s="45" t="str">
        <f aca="false">IF(OR(Tasks!$B19="",Tasks!E19=""),"",Tasks!E19)</f>
        <v/>
      </c>
      <c r="D19" s="45" t="str">
        <f aca="false">IF(Tasks!$B19="","",Tasks!G19)</f>
        <v/>
      </c>
      <c r="E19" s="46" t="str">
        <f aca="false">IF(Tasks!$B19="","",N(Tasks!H19))</f>
        <v/>
      </c>
      <c r="F19" s="47" t="str">
        <f aca="false">IF(OR($C19="",$D19=""),"",IF(Tasks!$D19="Milestone",IF(AND($C19&gt;=F$4,$C19&lt;F$4+IF($D$3="Day",1,7)),"◆",""),IF(AND($C19&lt;F$4+IF($D$3="Day",1,7),$D19&gt;=F$4),IF(MAX(F$4,$C19)&lt;=$C19+ROUND(($D19-$C19+1)*$E19,0)-1,"d","r"),"")))</f>
        <v/>
      </c>
      <c r="G19" s="47" t="str">
        <f aca="false">IF(OR($C19="",$D19=""),"",IF(Tasks!$D19="Milestone",IF(AND($C19&gt;=G$4,$C19&lt;G$4+IF($D$3="Day",1,7)),"◆",""),IF(AND($C19&lt;G$4+IF($D$3="Day",1,7),$D19&gt;=G$4),IF(MAX(G$4,$C19)&lt;=$C19+ROUND(($D19-$C19+1)*$E19,0)-1,"d","r"),"")))</f>
        <v/>
      </c>
      <c r="H19" s="47" t="str">
        <f aca="false">IF(OR($C19="",$D19=""),"",IF(Tasks!$D19="Milestone",IF(AND($C19&gt;=H$4,$C19&lt;H$4+IF($D$3="Day",1,7)),"◆",""),IF(AND($C19&lt;H$4+IF($D$3="Day",1,7),$D19&gt;=H$4),IF(MAX(H$4,$C19)&lt;=$C19+ROUND(($D19-$C19+1)*$E19,0)-1,"d","r"),"")))</f>
        <v/>
      </c>
      <c r="I19" s="47" t="str">
        <f aca="false">IF(OR($C19="",$D19=""),"",IF(Tasks!$D19="Milestone",IF(AND($C19&gt;=I$4,$C19&lt;I$4+IF($D$3="Day",1,7)),"◆",""),IF(AND($C19&lt;I$4+IF($D$3="Day",1,7),$D19&gt;=I$4),IF(MAX(I$4,$C19)&lt;=$C19+ROUND(($D19-$C19+1)*$E19,0)-1,"d","r"),"")))</f>
        <v/>
      </c>
      <c r="J19" s="47" t="str">
        <f aca="false">IF(OR($C19="",$D19=""),"",IF(Tasks!$D19="Milestone",IF(AND($C19&gt;=J$4,$C19&lt;J$4+IF($D$3="Day",1,7)),"◆",""),IF(AND($C19&lt;J$4+IF($D$3="Day",1,7),$D19&gt;=J$4),IF(MAX(J$4,$C19)&lt;=$C19+ROUND(($D19-$C19+1)*$E19,0)-1,"d","r"),"")))</f>
        <v/>
      </c>
      <c r="K19" s="47" t="str">
        <f aca="false">IF(OR($C19="",$D19=""),"",IF(Tasks!$D19="Milestone",IF(AND($C19&gt;=K$4,$C19&lt;K$4+IF($D$3="Day",1,7)),"◆",""),IF(AND($C19&lt;K$4+IF($D$3="Day",1,7),$D19&gt;=K$4),IF(MAX(K$4,$C19)&lt;=$C19+ROUND(($D19-$C19+1)*$E19,0)-1,"d","r"),"")))</f>
        <v/>
      </c>
      <c r="L19" s="47" t="str">
        <f aca="false">IF(OR($C19="",$D19=""),"",IF(Tasks!$D19="Milestone",IF(AND($C19&gt;=L$4,$C19&lt;L$4+IF($D$3="Day",1,7)),"◆",""),IF(AND($C19&lt;L$4+IF($D$3="Day",1,7),$D19&gt;=L$4),IF(MAX(L$4,$C19)&lt;=$C19+ROUND(($D19-$C19+1)*$E19,0)-1,"d","r"),"")))</f>
        <v/>
      </c>
      <c r="M19" s="47" t="str">
        <f aca="false">IF(OR($C19="",$D19=""),"",IF(Tasks!$D19="Milestone",IF(AND($C19&gt;=M$4,$C19&lt;M$4+IF($D$3="Day",1,7)),"◆",""),IF(AND($C19&lt;M$4+IF($D$3="Day",1,7),$D19&gt;=M$4),IF(MAX(M$4,$C19)&lt;=$C19+ROUND(($D19-$C19+1)*$E19,0)-1,"d","r"),"")))</f>
        <v/>
      </c>
      <c r="N19" s="47" t="str">
        <f aca="false">IF(OR($C19="",$D19=""),"",IF(Tasks!$D19="Milestone",IF(AND($C19&gt;=N$4,$C19&lt;N$4+IF($D$3="Day",1,7)),"◆",""),IF(AND($C19&lt;N$4+IF($D$3="Day",1,7),$D19&gt;=N$4),IF(MAX(N$4,$C19)&lt;=$C19+ROUND(($D19-$C19+1)*$E19,0)-1,"d","r"),"")))</f>
        <v/>
      </c>
      <c r="O19" s="47" t="str">
        <f aca="false">IF(OR($C19="",$D19=""),"",IF(Tasks!$D19="Milestone",IF(AND($C19&gt;=O$4,$C19&lt;O$4+IF($D$3="Day",1,7)),"◆",""),IF(AND($C19&lt;O$4+IF($D$3="Day",1,7),$D19&gt;=O$4),IF(MAX(O$4,$C19)&lt;=$C19+ROUND(($D19-$C19+1)*$E19,0)-1,"d","r"),"")))</f>
        <v/>
      </c>
      <c r="P19" s="47" t="str">
        <f aca="false">IF(OR($C19="",$D19=""),"",IF(Tasks!$D19="Milestone",IF(AND($C19&gt;=P$4,$C19&lt;P$4+IF($D$3="Day",1,7)),"◆",""),IF(AND($C19&lt;P$4+IF($D$3="Day",1,7),$D19&gt;=P$4),IF(MAX(P$4,$C19)&lt;=$C19+ROUND(($D19-$C19+1)*$E19,0)-1,"d","r"),"")))</f>
        <v/>
      </c>
      <c r="Q19" s="47" t="str">
        <f aca="false">IF(OR($C19="",$D19=""),"",IF(Tasks!$D19="Milestone",IF(AND($C19&gt;=Q$4,$C19&lt;Q$4+IF($D$3="Day",1,7)),"◆",""),IF(AND($C19&lt;Q$4+IF($D$3="Day",1,7),$D19&gt;=Q$4),IF(MAX(Q$4,$C19)&lt;=$C19+ROUND(($D19-$C19+1)*$E19,0)-1,"d","r"),"")))</f>
        <v/>
      </c>
      <c r="R19" s="47" t="str">
        <f aca="false">IF(OR($C19="",$D19=""),"",IF(Tasks!$D19="Milestone",IF(AND($C19&gt;=R$4,$C19&lt;R$4+IF($D$3="Day",1,7)),"◆",""),IF(AND($C19&lt;R$4+IF($D$3="Day",1,7),$D19&gt;=R$4),IF(MAX(R$4,$C19)&lt;=$C19+ROUND(($D19-$C19+1)*$E19,0)-1,"d","r"),"")))</f>
        <v/>
      </c>
      <c r="S19" s="47" t="str">
        <f aca="false">IF(OR($C19="",$D19=""),"",IF(Tasks!$D19="Milestone",IF(AND($C19&gt;=S$4,$C19&lt;S$4+IF($D$3="Day",1,7)),"◆",""),IF(AND($C19&lt;S$4+IF($D$3="Day",1,7),$D19&gt;=S$4),IF(MAX(S$4,$C19)&lt;=$C19+ROUND(($D19-$C19+1)*$E19,0)-1,"d","r"),"")))</f>
        <v/>
      </c>
      <c r="T19" s="47" t="str">
        <f aca="false">IF(OR($C19="",$D19=""),"",IF(Tasks!$D19="Milestone",IF(AND($C19&gt;=T$4,$C19&lt;T$4+IF($D$3="Day",1,7)),"◆",""),IF(AND($C19&lt;T$4+IF($D$3="Day",1,7),$D19&gt;=T$4),IF(MAX(T$4,$C19)&lt;=$C19+ROUND(($D19-$C19+1)*$E19,0)-1,"d","r"),"")))</f>
        <v/>
      </c>
      <c r="U19" s="47" t="str">
        <f aca="false">IF(OR($C19="",$D19=""),"",IF(Tasks!$D19="Milestone",IF(AND($C19&gt;=U$4,$C19&lt;U$4+IF($D$3="Day",1,7)),"◆",""),IF(AND($C19&lt;U$4+IF($D$3="Day",1,7),$D19&gt;=U$4),IF(MAX(U$4,$C19)&lt;=$C19+ROUND(($D19-$C19+1)*$E19,0)-1,"d","r"),"")))</f>
        <v/>
      </c>
      <c r="V19" s="47" t="str">
        <f aca="false">IF(OR($C19="",$D19=""),"",IF(Tasks!$D19="Milestone",IF(AND($C19&gt;=V$4,$C19&lt;V$4+IF($D$3="Day",1,7)),"◆",""),IF(AND($C19&lt;V$4+IF($D$3="Day",1,7),$D19&gt;=V$4),IF(MAX(V$4,$C19)&lt;=$C19+ROUND(($D19-$C19+1)*$E19,0)-1,"d","r"),"")))</f>
        <v/>
      </c>
      <c r="W19" s="47" t="str">
        <f aca="false">IF(OR($C19="",$D19=""),"",IF(Tasks!$D19="Milestone",IF(AND($C19&gt;=W$4,$C19&lt;W$4+IF($D$3="Day",1,7)),"◆",""),IF(AND($C19&lt;W$4+IF($D$3="Day",1,7),$D19&gt;=W$4),IF(MAX(W$4,$C19)&lt;=$C19+ROUND(($D19-$C19+1)*$E19,0)-1,"d","r"),"")))</f>
        <v/>
      </c>
      <c r="X19" s="47" t="str">
        <f aca="false">IF(OR($C19="",$D19=""),"",IF(Tasks!$D19="Milestone",IF(AND($C19&gt;=X$4,$C19&lt;X$4+IF($D$3="Day",1,7)),"◆",""),IF(AND($C19&lt;X$4+IF($D$3="Day",1,7),$D19&gt;=X$4),IF(MAX(X$4,$C19)&lt;=$C19+ROUND(($D19-$C19+1)*$E19,0)-1,"d","r"),"")))</f>
        <v/>
      </c>
      <c r="Y19" s="47" t="str">
        <f aca="false">IF(OR($C19="",$D19=""),"",IF(Tasks!$D19="Milestone",IF(AND($C19&gt;=Y$4,$C19&lt;Y$4+IF($D$3="Day",1,7)),"◆",""),IF(AND($C19&lt;Y$4+IF($D$3="Day",1,7),$D19&gt;=Y$4),IF(MAX(Y$4,$C19)&lt;=$C19+ROUND(($D19-$C19+1)*$E19,0)-1,"d","r"),"")))</f>
        <v/>
      </c>
      <c r="Z19" s="47" t="str">
        <f aca="false">IF(OR($C19="",$D19=""),"",IF(Tasks!$D19="Milestone",IF(AND($C19&gt;=Z$4,$C19&lt;Z$4+IF($D$3="Day",1,7)),"◆",""),IF(AND($C19&lt;Z$4+IF($D$3="Day",1,7),$D19&gt;=Z$4),IF(MAX(Z$4,$C19)&lt;=$C19+ROUND(($D19-$C19+1)*$E19,0)-1,"d","r"),"")))</f>
        <v/>
      </c>
      <c r="AA19" s="47" t="str">
        <f aca="false">IF(OR($C19="",$D19=""),"",IF(Tasks!$D19="Milestone",IF(AND($C19&gt;=AA$4,$C19&lt;AA$4+IF($D$3="Day",1,7)),"◆",""),IF(AND($C19&lt;AA$4+IF($D$3="Day",1,7),$D19&gt;=AA$4),IF(MAX(AA$4,$C19)&lt;=$C19+ROUND(($D19-$C19+1)*$E19,0)-1,"d","r"),"")))</f>
        <v/>
      </c>
      <c r="AB19" s="47" t="str">
        <f aca="false">IF(OR($C19="",$D19=""),"",IF(Tasks!$D19="Milestone",IF(AND($C19&gt;=AB$4,$C19&lt;AB$4+IF($D$3="Day",1,7)),"◆",""),IF(AND($C19&lt;AB$4+IF($D$3="Day",1,7),$D19&gt;=AB$4),IF(MAX(AB$4,$C19)&lt;=$C19+ROUND(($D19-$C19+1)*$E19,0)-1,"d","r"),"")))</f>
        <v/>
      </c>
      <c r="AC19" s="47" t="str">
        <f aca="false">IF(OR($C19="",$D19=""),"",IF(Tasks!$D19="Milestone",IF(AND($C19&gt;=AC$4,$C19&lt;AC$4+IF($D$3="Day",1,7)),"◆",""),IF(AND($C19&lt;AC$4+IF($D$3="Day",1,7),$D19&gt;=AC$4),IF(MAX(AC$4,$C19)&lt;=$C19+ROUND(($D19-$C19+1)*$E19,0)-1,"d","r"),"")))</f>
        <v/>
      </c>
      <c r="AD19" s="47" t="str">
        <f aca="false">IF(OR($C19="",$D19=""),"",IF(Tasks!$D19="Milestone",IF(AND($C19&gt;=AD$4,$C19&lt;AD$4+IF($D$3="Day",1,7)),"◆",""),IF(AND($C19&lt;AD$4+IF($D$3="Day",1,7),$D19&gt;=AD$4),IF(MAX(AD$4,$C19)&lt;=$C19+ROUND(($D19-$C19+1)*$E19,0)-1,"d","r"),"")))</f>
        <v/>
      </c>
      <c r="AE19" s="47" t="str">
        <f aca="false">IF(OR($C19="",$D19=""),"",IF(Tasks!$D19="Milestone",IF(AND($C19&gt;=AE$4,$C19&lt;AE$4+IF($D$3="Day",1,7)),"◆",""),IF(AND($C19&lt;AE$4+IF($D$3="Day",1,7),$D19&gt;=AE$4),IF(MAX(AE$4,$C19)&lt;=$C19+ROUND(($D19-$C19+1)*$E19,0)-1,"d","r"),"")))</f>
        <v/>
      </c>
      <c r="AF19" s="47" t="str">
        <f aca="false">IF(OR($C19="",$D19=""),"",IF(Tasks!$D19="Milestone",IF(AND($C19&gt;=AF$4,$C19&lt;AF$4+IF($D$3="Day",1,7)),"◆",""),IF(AND($C19&lt;AF$4+IF($D$3="Day",1,7),$D19&gt;=AF$4),IF(MAX(AF$4,$C19)&lt;=$C19+ROUND(($D19-$C19+1)*$E19,0)-1,"d","r"),"")))</f>
        <v/>
      </c>
      <c r="AG19" s="47" t="str">
        <f aca="false">IF(OR($C19="",$D19=""),"",IF(Tasks!$D19="Milestone",IF(AND($C19&gt;=AG$4,$C19&lt;AG$4+IF($D$3="Day",1,7)),"◆",""),IF(AND($C19&lt;AG$4+IF($D$3="Day",1,7),$D19&gt;=AG$4),IF(MAX(AG$4,$C19)&lt;=$C19+ROUND(($D19-$C19+1)*$E19,0)-1,"d","r"),"")))</f>
        <v/>
      </c>
      <c r="AH19" s="47" t="str">
        <f aca="false">IF(OR($C19="",$D19=""),"",IF(Tasks!$D19="Milestone",IF(AND($C19&gt;=AH$4,$C19&lt;AH$4+IF($D$3="Day",1,7)),"◆",""),IF(AND($C19&lt;AH$4+IF($D$3="Day",1,7),$D19&gt;=AH$4),IF(MAX(AH$4,$C19)&lt;=$C19+ROUND(($D19-$C19+1)*$E19,0)-1,"d","r"),"")))</f>
        <v/>
      </c>
      <c r="AI19" s="47" t="str">
        <f aca="false">IF(OR($C19="",$D19=""),"",IF(Tasks!$D19="Milestone",IF(AND($C19&gt;=AI$4,$C19&lt;AI$4+IF($D$3="Day",1,7)),"◆",""),IF(AND($C19&lt;AI$4+IF($D$3="Day",1,7),$D19&gt;=AI$4),IF(MAX(AI$4,$C19)&lt;=$C19+ROUND(($D19-$C19+1)*$E19,0)-1,"d","r"),"")))</f>
        <v/>
      </c>
      <c r="AJ19" s="47" t="str">
        <f aca="false">IF(OR($C19="",$D19=""),"",IF(Tasks!$D19="Milestone",IF(AND($C19&gt;=AJ$4,$C19&lt;AJ$4+IF($D$3="Day",1,7)),"◆",""),IF(AND($C19&lt;AJ$4+IF($D$3="Day",1,7),$D19&gt;=AJ$4),IF(MAX(AJ$4,$C19)&lt;=$C19+ROUND(($D19-$C19+1)*$E19,0)-1,"d","r"),"")))</f>
        <v/>
      </c>
      <c r="AK19" s="47" t="str">
        <f aca="false">IF(OR($C19="",$D19=""),"",IF(Tasks!$D19="Milestone",IF(AND($C19&gt;=AK$4,$C19&lt;AK$4+IF($D$3="Day",1,7)),"◆",""),IF(AND($C19&lt;AK$4+IF($D$3="Day",1,7),$D19&gt;=AK$4),IF(MAX(AK$4,$C19)&lt;=$C19+ROUND(($D19-$C19+1)*$E19,0)-1,"d","r"),"")))</f>
        <v/>
      </c>
      <c r="AL19" s="47" t="str">
        <f aca="false">IF(OR($C19="",$D19=""),"",IF(Tasks!$D19="Milestone",IF(AND($C19&gt;=AL$4,$C19&lt;AL$4+IF($D$3="Day",1,7)),"◆",""),IF(AND($C19&lt;AL$4+IF($D$3="Day",1,7),$D19&gt;=AL$4),IF(MAX(AL$4,$C19)&lt;=$C19+ROUND(($D19-$C19+1)*$E19,0)-1,"d","r"),"")))</f>
        <v/>
      </c>
      <c r="AM19" s="47" t="str">
        <f aca="false">IF(OR($C19="",$D19=""),"",IF(Tasks!$D19="Milestone",IF(AND($C19&gt;=AM$4,$C19&lt;AM$4+IF($D$3="Day",1,7)),"◆",""),IF(AND($C19&lt;AM$4+IF($D$3="Day",1,7),$D19&gt;=AM$4),IF(MAX(AM$4,$C19)&lt;=$C19+ROUND(($D19-$C19+1)*$E19,0)-1,"d","r"),"")))</f>
        <v/>
      </c>
      <c r="AN19" s="47" t="str">
        <f aca="false">IF(OR($C19="",$D19=""),"",IF(Tasks!$D19="Milestone",IF(AND($C19&gt;=AN$4,$C19&lt;AN$4+IF($D$3="Day",1,7)),"◆",""),IF(AND($C19&lt;AN$4+IF($D$3="Day",1,7),$D19&gt;=AN$4),IF(MAX(AN$4,$C19)&lt;=$C19+ROUND(($D19-$C19+1)*$E19,0)-1,"d","r"),"")))</f>
        <v/>
      </c>
      <c r="AO19" s="47" t="str">
        <f aca="false">IF(OR($C19="",$D19=""),"",IF(Tasks!$D19="Milestone",IF(AND($C19&gt;=AO$4,$C19&lt;AO$4+IF($D$3="Day",1,7)),"◆",""),IF(AND($C19&lt;AO$4+IF($D$3="Day",1,7),$D19&gt;=AO$4),IF(MAX(AO$4,$C19)&lt;=$C19+ROUND(($D19-$C19+1)*$E19,0)-1,"d","r"),"")))</f>
        <v/>
      </c>
      <c r="AP19" s="47" t="str">
        <f aca="false">IF(OR($C19="",$D19=""),"",IF(Tasks!$D19="Milestone",IF(AND($C19&gt;=AP$4,$C19&lt;AP$4+IF($D$3="Day",1,7)),"◆",""),IF(AND($C19&lt;AP$4+IF($D$3="Day",1,7),$D19&gt;=AP$4),IF(MAX(AP$4,$C19)&lt;=$C19+ROUND(($D19-$C19+1)*$E19,0)-1,"d","r"),"")))</f>
        <v/>
      </c>
      <c r="AQ19" s="47" t="str">
        <f aca="false">IF(OR($C19="",$D19=""),"",IF(Tasks!$D19="Milestone",IF(AND($C19&gt;=AQ$4,$C19&lt;AQ$4+IF($D$3="Day",1,7)),"◆",""),IF(AND($C19&lt;AQ$4+IF($D$3="Day",1,7),$D19&gt;=AQ$4),IF(MAX(AQ$4,$C19)&lt;=$C19+ROUND(($D19-$C19+1)*$E19,0)-1,"d","r"),"")))</f>
        <v/>
      </c>
      <c r="AR19" s="47" t="str">
        <f aca="false">IF(OR($C19="",$D19=""),"",IF(Tasks!$D19="Milestone",IF(AND($C19&gt;=AR$4,$C19&lt;AR$4+IF($D$3="Day",1,7)),"◆",""),IF(AND($C19&lt;AR$4+IF($D$3="Day",1,7),$D19&gt;=AR$4),IF(MAX(AR$4,$C19)&lt;=$C19+ROUND(($D19-$C19+1)*$E19,0)-1,"d","r"),"")))</f>
        <v/>
      </c>
      <c r="AS19" s="47" t="str">
        <f aca="false">IF(OR($C19="",$D19=""),"",IF(Tasks!$D19="Milestone",IF(AND($C19&gt;=AS$4,$C19&lt;AS$4+IF($D$3="Day",1,7)),"◆",""),IF(AND($C19&lt;AS$4+IF($D$3="Day",1,7),$D19&gt;=AS$4),IF(MAX(AS$4,$C19)&lt;=$C19+ROUND(($D19-$C19+1)*$E19,0)-1,"d","r"),"")))</f>
        <v/>
      </c>
      <c r="AT19" s="47" t="str">
        <f aca="false">IF(OR($C19="",$D19=""),"",IF(Tasks!$D19="Milestone",IF(AND($C19&gt;=AT$4,$C19&lt;AT$4+IF($D$3="Day",1,7)),"◆",""),IF(AND($C19&lt;AT$4+IF($D$3="Day",1,7),$D19&gt;=AT$4),IF(MAX(AT$4,$C19)&lt;=$C19+ROUND(($D19-$C19+1)*$E19,0)-1,"d","r"),"")))</f>
        <v/>
      </c>
      <c r="AU19" s="47" t="str">
        <f aca="false">IF(OR($C19="",$D19=""),"",IF(Tasks!$D19="Milestone",IF(AND($C19&gt;=AU$4,$C19&lt;AU$4+IF($D$3="Day",1,7)),"◆",""),IF(AND($C19&lt;AU$4+IF($D$3="Day",1,7),$D19&gt;=AU$4),IF(MAX(AU$4,$C19)&lt;=$C19+ROUND(($D19-$C19+1)*$E19,0)-1,"d","r"),"")))</f>
        <v/>
      </c>
      <c r="AV19" s="47" t="str">
        <f aca="false">IF(OR($C19="",$D19=""),"",IF(Tasks!$D19="Milestone",IF(AND($C19&gt;=AV$4,$C19&lt;AV$4+IF($D$3="Day",1,7)),"◆",""),IF(AND($C19&lt;AV$4+IF($D$3="Day",1,7),$D19&gt;=AV$4),IF(MAX(AV$4,$C19)&lt;=$C19+ROUND(($D19-$C19+1)*$E19,0)-1,"d","r"),"")))</f>
        <v/>
      </c>
      <c r="AW19" s="47" t="str">
        <f aca="false">IF(OR($C19="",$D19=""),"",IF(Tasks!$D19="Milestone",IF(AND($C19&gt;=AW$4,$C19&lt;AW$4+IF($D$3="Day",1,7)),"◆",""),IF(AND($C19&lt;AW$4+IF($D$3="Day",1,7),$D19&gt;=AW$4),IF(MAX(AW$4,$C19)&lt;=$C19+ROUND(($D19-$C19+1)*$E19,0)-1,"d","r"),"")))</f>
        <v/>
      </c>
      <c r="AX19" s="47" t="str">
        <f aca="false">IF(OR($C19="",$D19=""),"",IF(Tasks!$D19="Milestone",IF(AND($C19&gt;=AX$4,$C19&lt;AX$4+IF($D$3="Day",1,7)),"◆",""),IF(AND($C19&lt;AX$4+IF($D$3="Day",1,7),$D19&gt;=AX$4),IF(MAX(AX$4,$C19)&lt;=$C19+ROUND(($D19-$C19+1)*$E19,0)-1,"d","r"),"")))</f>
        <v/>
      </c>
      <c r="AY19" s="47" t="str">
        <f aca="false">IF(OR($C19="",$D19=""),"",IF(Tasks!$D19="Milestone",IF(AND($C19&gt;=AY$4,$C19&lt;AY$4+IF($D$3="Day",1,7)),"◆",""),IF(AND($C19&lt;AY$4+IF($D$3="Day",1,7),$D19&gt;=AY$4),IF(MAX(AY$4,$C19)&lt;=$C19+ROUND(($D19-$C19+1)*$E19,0)-1,"d","r"),"")))</f>
        <v/>
      </c>
      <c r="AZ19" s="47" t="str">
        <f aca="false">IF(OR($C19="",$D19=""),"",IF(Tasks!$D19="Milestone",IF(AND($C19&gt;=AZ$4,$C19&lt;AZ$4+IF($D$3="Day",1,7)),"◆",""),IF(AND($C19&lt;AZ$4+IF($D$3="Day",1,7),$D19&gt;=AZ$4),IF(MAX(AZ$4,$C19)&lt;=$C19+ROUND(($D19-$C19+1)*$E19,0)-1,"d","r"),"")))</f>
        <v/>
      </c>
      <c r="BA19" s="47" t="str">
        <f aca="false">IF(OR($C19="",$D19=""),"",IF(Tasks!$D19="Milestone",IF(AND($C19&gt;=BA$4,$C19&lt;BA$4+IF($D$3="Day",1,7)),"◆",""),IF(AND($C19&lt;BA$4+IF($D$3="Day",1,7),$D19&gt;=BA$4),IF(MAX(BA$4,$C19)&lt;=$C19+ROUND(($D19-$C19+1)*$E19,0)-1,"d","r"),"")))</f>
        <v/>
      </c>
      <c r="BB19" s="47" t="str">
        <f aca="false">IF(OR($C19="",$D19=""),"",IF(Tasks!$D19="Milestone",IF(AND($C19&gt;=BB$4,$C19&lt;BB$4+IF($D$3="Day",1,7)),"◆",""),IF(AND($C19&lt;BB$4+IF($D$3="Day",1,7),$D19&gt;=BB$4),IF(MAX(BB$4,$C19)&lt;=$C19+ROUND(($D19-$C19+1)*$E19,0)-1,"d","r"),"")))</f>
        <v/>
      </c>
      <c r="BC19" s="47" t="str">
        <f aca="false">IF(OR($C19="",$D19=""),"",IF(Tasks!$D19="Milestone",IF(AND($C19&gt;=BC$4,$C19&lt;BC$4+IF($D$3="Day",1,7)),"◆",""),IF(AND($C19&lt;BC$4+IF($D$3="Day",1,7),$D19&gt;=BC$4),IF(MAX(BC$4,$C19)&lt;=$C19+ROUND(($D19-$C19+1)*$E19,0)-1,"d","r"),"")))</f>
        <v/>
      </c>
      <c r="BD19" s="47" t="str">
        <f aca="false">IF(OR($C19="",$D19=""),"",IF(Tasks!$D19="Milestone",IF(AND($C19&gt;=BD$4,$C19&lt;BD$4+IF($D$3="Day",1,7)),"◆",""),IF(AND($C19&lt;BD$4+IF($D$3="Day",1,7),$D19&gt;=BD$4),IF(MAX(BD$4,$C19)&lt;=$C19+ROUND(($D19-$C19+1)*$E19,0)-1,"d","r"),"")))</f>
        <v/>
      </c>
      <c r="BE19" s="47" t="str">
        <f aca="false">IF(OR($C19="",$D19=""),"",IF(Tasks!$D19="Milestone",IF(AND($C19&gt;=BE$4,$C19&lt;BE$4+IF($D$3="Day",1,7)),"◆",""),IF(AND($C19&lt;BE$4+IF($D$3="Day",1,7),$D19&gt;=BE$4),IF(MAX(BE$4,$C19)&lt;=$C19+ROUND(($D19-$C19+1)*$E19,0)-1,"d","r"),"")))</f>
        <v/>
      </c>
    </row>
    <row r="20" customFormat="false" ht="18" hidden="false" customHeight="true" outlineLevel="0" collapsed="false">
      <c r="A20" s="43" t="str">
        <f aca="false">IF(Tasks!$B20="","",IF(Tasks!$D20="Milestone","◆ ","")&amp;Tasks!B20)</f>
        <v/>
      </c>
      <c r="B20" s="44" t="str">
        <f aca="false">IF(Tasks!$B20="","",IF(Tasks!C20="","",Tasks!C20))</f>
        <v/>
      </c>
      <c r="C20" s="45" t="str">
        <f aca="false">IF(OR(Tasks!$B20="",Tasks!E20=""),"",Tasks!E20)</f>
        <v/>
      </c>
      <c r="D20" s="45" t="str">
        <f aca="false">IF(Tasks!$B20="","",Tasks!G20)</f>
        <v/>
      </c>
      <c r="E20" s="46" t="str">
        <f aca="false">IF(Tasks!$B20="","",N(Tasks!H20))</f>
        <v/>
      </c>
      <c r="F20" s="47" t="str">
        <f aca="false">IF(OR($C20="",$D20=""),"",IF(Tasks!$D20="Milestone",IF(AND($C20&gt;=F$4,$C20&lt;F$4+IF($D$3="Day",1,7)),"◆",""),IF(AND($C20&lt;F$4+IF($D$3="Day",1,7),$D20&gt;=F$4),IF(MAX(F$4,$C20)&lt;=$C20+ROUND(($D20-$C20+1)*$E20,0)-1,"d","r"),"")))</f>
        <v/>
      </c>
      <c r="G20" s="47" t="str">
        <f aca="false">IF(OR($C20="",$D20=""),"",IF(Tasks!$D20="Milestone",IF(AND($C20&gt;=G$4,$C20&lt;G$4+IF($D$3="Day",1,7)),"◆",""),IF(AND($C20&lt;G$4+IF($D$3="Day",1,7),$D20&gt;=G$4),IF(MAX(G$4,$C20)&lt;=$C20+ROUND(($D20-$C20+1)*$E20,0)-1,"d","r"),"")))</f>
        <v/>
      </c>
      <c r="H20" s="47" t="str">
        <f aca="false">IF(OR($C20="",$D20=""),"",IF(Tasks!$D20="Milestone",IF(AND($C20&gt;=H$4,$C20&lt;H$4+IF($D$3="Day",1,7)),"◆",""),IF(AND($C20&lt;H$4+IF($D$3="Day",1,7),$D20&gt;=H$4),IF(MAX(H$4,$C20)&lt;=$C20+ROUND(($D20-$C20+1)*$E20,0)-1,"d","r"),"")))</f>
        <v/>
      </c>
      <c r="I20" s="47" t="str">
        <f aca="false">IF(OR($C20="",$D20=""),"",IF(Tasks!$D20="Milestone",IF(AND($C20&gt;=I$4,$C20&lt;I$4+IF($D$3="Day",1,7)),"◆",""),IF(AND($C20&lt;I$4+IF($D$3="Day",1,7),$D20&gt;=I$4),IF(MAX(I$4,$C20)&lt;=$C20+ROUND(($D20-$C20+1)*$E20,0)-1,"d","r"),"")))</f>
        <v/>
      </c>
      <c r="J20" s="47" t="str">
        <f aca="false">IF(OR($C20="",$D20=""),"",IF(Tasks!$D20="Milestone",IF(AND($C20&gt;=J$4,$C20&lt;J$4+IF($D$3="Day",1,7)),"◆",""),IF(AND($C20&lt;J$4+IF($D$3="Day",1,7),$D20&gt;=J$4),IF(MAX(J$4,$C20)&lt;=$C20+ROUND(($D20-$C20+1)*$E20,0)-1,"d","r"),"")))</f>
        <v/>
      </c>
      <c r="K20" s="47" t="str">
        <f aca="false">IF(OR($C20="",$D20=""),"",IF(Tasks!$D20="Milestone",IF(AND($C20&gt;=K$4,$C20&lt;K$4+IF($D$3="Day",1,7)),"◆",""),IF(AND($C20&lt;K$4+IF($D$3="Day",1,7),$D20&gt;=K$4),IF(MAX(K$4,$C20)&lt;=$C20+ROUND(($D20-$C20+1)*$E20,0)-1,"d","r"),"")))</f>
        <v/>
      </c>
      <c r="L20" s="47" t="str">
        <f aca="false">IF(OR($C20="",$D20=""),"",IF(Tasks!$D20="Milestone",IF(AND($C20&gt;=L$4,$C20&lt;L$4+IF($D$3="Day",1,7)),"◆",""),IF(AND($C20&lt;L$4+IF($D$3="Day",1,7),$D20&gt;=L$4),IF(MAX(L$4,$C20)&lt;=$C20+ROUND(($D20-$C20+1)*$E20,0)-1,"d","r"),"")))</f>
        <v/>
      </c>
      <c r="M20" s="47" t="str">
        <f aca="false">IF(OR($C20="",$D20=""),"",IF(Tasks!$D20="Milestone",IF(AND($C20&gt;=M$4,$C20&lt;M$4+IF($D$3="Day",1,7)),"◆",""),IF(AND($C20&lt;M$4+IF($D$3="Day",1,7),$D20&gt;=M$4),IF(MAX(M$4,$C20)&lt;=$C20+ROUND(($D20-$C20+1)*$E20,0)-1,"d","r"),"")))</f>
        <v/>
      </c>
      <c r="N20" s="47" t="str">
        <f aca="false">IF(OR($C20="",$D20=""),"",IF(Tasks!$D20="Milestone",IF(AND($C20&gt;=N$4,$C20&lt;N$4+IF($D$3="Day",1,7)),"◆",""),IF(AND($C20&lt;N$4+IF($D$3="Day",1,7),$D20&gt;=N$4),IF(MAX(N$4,$C20)&lt;=$C20+ROUND(($D20-$C20+1)*$E20,0)-1,"d","r"),"")))</f>
        <v/>
      </c>
      <c r="O20" s="47" t="str">
        <f aca="false">IF(OR($C20="",$D20=""),"",IF(Tasks!$D20="Milestone",IF(AND($C20&gt;=O$4,$C20&lt;O$4+IF($D$3="Day",1,7)),"◆",""),IF(AND($C20&lt;O$4+IF($D$3="Day",1,7),$D20&gt;=O$4),IF(MAX(O$4,$C20)&lt;=$C20+ROUND(($D20-$C20+1)*$E20,0)-1,"d","r"),"")))</f>
        <v/>
      </c>
      <c r="P20" s="47" t="str">
        <f aca="false">IF(OR($C20="",$D20=""),"",IF(Tasks!$D20="Milestone",IF(AND($C20&gt;=P$4,$C20&lt;P$4+IF($D$3="Day",1,7)),"◆",""),IF(AND($C20&lt;P$4+IF($D$3="Day",1,7),$D20&gt;=P$4),IF(MAX(P$4,$C20)&lt;=$C20+ROUND(($D20-$C20+1)*$E20,0)-1,"d","r"),"")))</f>
        <v/>
      </c>
      <c r="Q20" s="47" t="str">
        <f aca="false">IF(OR($C20="",$D20=""),"",IF(Tasks!$D20="Milestone",IF(AND($C20&gt;=Q$4,$C20&lt;Q$4+IF($D$3="Day",1,7)),"◆",""),IF(AND($C20&lt;Q$4+IF($D$3="Day",1,7),$D20&gt;=Q$4),IF(MAX(Q$4,$C20)&lt;=$C20+ROUND(($D20-$C20+1)*$E20,0)-1,"d","r"),"")))</f>
        <v/>
      </c>
      <c r="R20" s="47" t="str">
        <f aca="false">IF(OR($C20="",$D20=""),"",IF(Tasks!$D20="Milestone",IF(AND($C20&gt;=R$4,$C20&lt;R$4+IF($D$3="Day",1,7)),"◆",""),IF(AND($C20&lt;R$4+IF($D$3="Day",1,7),$D20&gt;=R$4),IF(MAX(R$4,$C20)&lt;=$C20+ROUND(($D20-$C20+1)*$E20,0)-1,"d","r"),"")))</f>
        <v/>
      </c>
      <c r="S20" s="47" t="str">
        <f aca="false">IF(OR($C20="",$D20=""),"",IF(Tasks!$D20="Milestone",IF(AND($C20&gt;=S$4,$C20&lt;S$4+IF($D$3="Day",1,7)),"◆",""),IF(AND($C20&lt;S$4+IF($D$3="Day",1,7),$D20&gt;=S$4),IF(MAX(S$4,$C20)&lt;=$C20+ROUND(($D20-$C20+1)*$E20,0)-1,"d","r"),"")))</f>
        <v/>
      </c>
      <c r="T20" s="47" t="str">
        <f aca="false">IF(OR($C20="",$D20=""),"",IF(Tasks!$D20="Milestone",IF(AND($C20&gt;=T$4,$C20&lt;T$4+IF($D$3="Day",1,7)),"◆",""),IF(AND($C20&lt;T$4+IF($D$3="Day",1,7),$D20&gt;=T$4),IF(MAX(T$4,$C20)&lt;=$C20+ROUND(($D20-$C20+1)*$E20,0)-1,"d","r"),"")))</f>
        <v/>
      </c>
      <c r="U20" s="47" t="str">
        <f aca="false">IF(OR($C20="",$D20=""),"",IF(Tasks!$D20="Milestone",IF(AND($C20&gt;=U$4,$C20&lt;U$4+IF($D$3="Day",1,7)),"◆",""),IF(AND($C20&lt;U$4+IF($D$3="Day",1,7),$D20&gt;=U$4),IF(MAX(U$4,$C20)&lt;=$C20+ROUND(($D20-$C20+1)*$E20,0)-1,"d","r"),"")))</f>
        <v/>
      </c>
      <c r="V20" s="47" t="str">
        <f aca="false">IF(OR($C20="",$D20=""),"",IF(Tasks!$D20="Milestone",IF(AND($C20&gt;=V$4,$C20&lt;V$4+IF($D$3="Day",1,7)),"◆",""),IF(AND($C20&lt;V$4+IF($D$3="Day",1,7),$D20&gt;=V$4),IF(MAX(V$4,$C20)&lt;=$C20+ROUND(($D20-$C20+1)*$E20,0)-1,"d","r"),"")))</f>
        <v/>
      </c>
      <c r="W20" s="47" t="str">
        <f aca="false">IF(OR($C20="",$D20=""),"",IF(Tasks!$D20="Milestone",IF(AND($C20&gt;=W$4,$C20&lt;W$4+IF($D$3="Day",1,7)),"◆",""),IF(AND($C20&lt;W$4+IF($D$3="Day",1,7),$D20&gt;=W$4),IF(MAX(W$4,$C20)&lt;=$C20+ROUND(($D20-$C20+1)*$E20,0)-1,"d","r"),"")))</f>
        <v/>
      </c>
      <c r="X20" s="47" t="str">
        <f aca="false">IF(OR($C20="",$D20=""),"",IF(Tasks!$D20="Milestone",IF(AND($C20&gt;=X$4,$C20&lt;X$4+IF($D$3="Day",1,7)),"◆",""),IF(AND($C20&lt;X$4+IF($D$3="Day",1,7),$D20&gt;=X$4),IF(MAX(X$4,$C20)&lt;=$C20+ROUND(($D20-$C20+1)*$E20,0)-1,"d","r"),"")))</f>
        <v/>
      </c>
      <c r="Y20" s="47" t="str">
        <f aca="false">IF(OR($C20="",$D20=""),"",IF(Tasks!$D20="Milestone",IF(AND($C20&gt;=Y$4,$C20&lt;Y$4+IF($D$3="Day",1,7)),"◆",""),IF(AND($C20&lt;Y$4+IF($D$3="Day",1,7),$D20&gt;=Y$4),IF(MAX(Y$4,$C20)&lt;=$C20+ROUND(($D20-$C20+1)*$E20,0)-1,"d","r"),"")))</f>
        <v/>
      </c>
      <c r="Z20" s="47" t="str">
        <f aca="false">IF(OR($C20="",$D20=""),"",IF(Tasks!$D20="Milestone",IF(AND($C20&gt;=Z$4,$C20&lt;Z$4+IF($D$3="Day",1,7)),"◆",""),IF(AND($C20&lt;Z$4+IF($D$3="Day",1,7),$D20&gt;=Z$4),IF(MAX(Z$4,$C20)&lt;=$C20+ROUND(($D20-$C20+1)*$E20,0)-1,"d","r"),"")))</f>
        <v/>
      </c>
      <c r="AA20" s="47" t="str">
        <f aca="false">IF(OR($C20="",$D20=""),"",IF(Tasks!$D20="Milestone",IF(AND($C20&gt;=AA$4,$C20&lt;AA$4+IF($D$3="Day",1,7)),"◆",""),IF(AND($C20&lt;AA$4+IF($D$3="Day",1,7),$D20&gt;=AA$4),IF(MAX(AA$4,$C20)&lt;=$C20+ROUND(($D20-$C20+1)*$E20,0)-1,"d","r"),"")))</f>
        <v/>
      </c>
      <c r="AB20" s="47" t="str">
        <f aca="false">IF(OR($C20="",$D20=""),"",IF(Tasks!$D20="Milestone",IF(AND($C20&gt;=AB$4,$C20&lt;AB$4+IF($D$3="Day",1,7)),"◆",""),IF(AND($C20&lt;AB$4+IF($D$3="Day",1,7),$D20&gt;=AB$4),IF(MAX(AB$4,$C20)&lt;=$C20+ROUND(($D20-$C20+1)*$E20,0)-1,"d","r"),"")))</f>
        <v/>
      </c>
      <c r="AC20" s="47" t="str">
        <f aca="false">IF(OR($C20="",$D20=""),"",IF(Tasks!$D20="Milestone",IF(AND($C20&gt;=AC$4,$C20&lt;AC$4+IF($D$3="Day",1,7)),"◆",""),IF(AND($C20&lt;AC$4+IF($D$3="Day",1,7),$D20&gt;=AC$4),IF(MAX(AC$4,$C20)&lt;=$C20+ROUND(($D20-$C20+1)*$E20,0)-1,"d","r"),"")))</f>
        <v/>
      </c>
      <c r="AD20" s="47" t="str">
        <f aca="false">IF(OR($C20="",$D20=""),"",IF(Tasks!$D20="Milestone",IF(AND($C20&gt;=AD$4,$C20&lt;AD$4+IF($D$3="Day",1,7)),"◆",""),IF(AND($C20&lt;AD$4+IF($D$3="Day",1,7),$D20&gt;=AD$4),IF(MAX(AD$4,$C20)&lt;=$C20+ROUND(($D20-$C20+1)*$E20,0)-1,"d","r"),"")))</f>
        <v/>
      </c>
      <c r="AE20" s="47" t="str">
        <f aca="false">IF(OR($C20="",$D20=""),"",IF(Tasks!$D20="Milestone",IF(AND($C20&gt;=AE$4,$C20&lt;AE$4+IF($D$3="Day",1,7)),"◆",""),IF(AND($C20&lt;AE$4+IF($D$3="Day",1,7),$D20&gt;=AE$4),IF(MAX(AE$4,$C20)&lt;=$C20+ROUND(($D20-$C20+1)*$E20,0)-1,"d","r"),"")))</f>
        <v/>
      </c>
      <c r="AF20" s="47" t="str">
        <f aca="false">IF(OR($C20="",$D20=""),"",IF(Tasks!$D20="Milestone",IF(AND($C20&gt;=AF$4,$C20&lt;AF$4+IF($D$3="Day",1,7)),"◆",""),IF(AND($C20&lt;AF$4+IF($D$3="Day",1,7),$D20&gt;=AF$4),IF(MAX(AF$4,$C20)&lt;=$C20+ROUND(($D20-$C20+1)*$E20,0)-1,"d","r"),"")))</f>
        <v/>
      </c>
      <c r="AG20" s="47" t="str">
        <f aca="false">IF(OR($C20="",$D20=""),"",IF(Tasks!$D20="Milestone",IF(AND($C20&gt;=AG$4,$C20&lt;AG$4+IF($D$3="Day",1,7)),"◆",""),IF(AND($C20&lt;AG$4+IF($D$3="Day",1,7),$D20&gt;=AG$4),IF(MAX(AG$4,$C20)&lt;=$C20+ROUND(($D20-$C20+1)*$E20,0)-1,"d","r"),"")))</f>
        <v/>
      </c>
      <c r="AH20" s="47" t="str">
        <f aca="false">IF(OR($C20="",$D20=""),"",IF(Tasks!$D20="Milestone",IF(AND($C20&gt;=AH$4,$C20&lt;AH$4+IF($D$3="Day",1,7)),"◆",""),IF(AND($C20&lt;AH$4+IF($D$3="Day",1,7),$D20&gt;=AH$4),IF(MAX(AH$4,$C20)&lt;=$C20+ROUND(($D20-$C20+1)*$E20,0)-1,"d","r"),"")))</f>
        <v/>
      </c>
      <c r="AI20" s="47" t="str">
        <f aca="false">IF(OR($C20="",$D20=""),"",IF(Tasks!$D20="Milestone",IF(AND($C20&gt;=AI$4,$C20&lt;AI$4+IF($D$3="Day",1,7)),"◆",""),IF(AND($C20&lt;AI$4+IF($D$3="Day",1,7),$D20&gt;=AI$4),IF(MAX(AI$4,$C20)&lt;=$C20+ROUND(($D20-$C20+1)*$E20,0)-1,"d","r"),"")))</f>
        <v/>
      </c>
      <c r="AJ20" s="47" t="str">
        <f aca="false">IF(OR($C20="",$D20=""),"",IF(Tasks!$D20="Milestone",IF(AND($C20&gt;=AJ$4,$C20&lt;AJ$4+IF($D$3="Day",1,7)),"◆",""),IF(AND($C20&lt;AJ$4+IF($D$3="Day",1,7),$D20&gt;=AJ$4),IF(MAX(AJ$4,$C20)&lt;=$C20+ROUND(($D20-$C20+1)*$E20,0)-1,"d","r"),"")))</f>
        <v/>
      </c>
      <c r="AK20" s="47" t="str">
        <f aca="false">IF(OR($C20="",$D20=""),"",IF(Tasks!$D20="Milestone",IF(AND($C20&gt;=AK$4,$C20&lt;AK$4+IF($D$3="Day",1,7)),"◆",""),IF(AND($C20&lt;AK$4+IF($D$3="Day",1,7),$D20&gt;=AK$4),IF(MAX(AK$4,$C20)&lt;=$C20+ROUND(($D20-$C20+1)*$E20,0)-1,"d","r"),"")))</f>
        <v/>
      </c>
      <c r="AL20" s="47" t="str">
        <f aca="false">IF(OR($C20="",$D20=""),"",IF(Tasks!$D20="Milestone",IF(AND($C20&gt;=AL$4,$C20&lt;AL$4+IF($D$3="Day",1,7)),"◆",""),IF(AND($C20&lt;AL$4+IF($D$3="Day",1,7),$D20&gt;=AL$4),IF(MAX(AL$4,$C20)&lt;=$C20+ROUND(($D20-$C20+1)*$E20,0)-1,"d","r"),"")))</f>
        <v/>
      </c>
      <c r="AM20" s="47" t="str">
        <f aca="false">IF(OR($C20="",$D20=""),"",IF(Tasks!$D20="Milestone",IF(AND($C20&gt;=AM$4,$C20&lt;AM$4+IF($D$3="Day",1,7)),"◆",""),IF(AND($C20&lt;AM$4+IF($D$3="Day",1,7),$D20&gt;=AM$4),IF(MAX(AM$4,$C20)&lt;=$C20+ROUND(($D20-$C20+1)*$E20,0)-1,"d","r"),"")))</f>
        <v/>
      </c>
      <c r="AN20" s="47" t="str">
        <f aca="false">IF(OR($C20="",$D20=""),"",IF(Tasks!$D20="Milestone",IF(AND($C20&gt;=AN$4,$C20&lt;AN$4+IF($D$3="Day",1,7)),"◆",""),IF(AND($C20&lt;AN$4+IF($D$3="Day",1,7),$D20&gt;=AN$4),IF(MAX(AN$4,$C20)&lt;=$C20+ROUND(($D20-$C20+1)*$E20,0)-1,"d","r"),"")))</f>
        <v/>
      </c>
      <c r="AO20" s="47" t="str">
        <f aca="false">IF(OR($C20="",$D20=""),"",IF(Tasks!$D20="Milestone",IF(AND($C20&gt;=AO$4,$C20&lt;AO$4+IF($D$3="Day",1,7)),"◆",""),IF(AND($C20&lt;AO$4+IF($D$3="Day",1,7),$D20&gt;=AO$4),IF(MAX(AO$4,$C20)&lt;=$C20+ROUND(($D20-$C20+1)*$E20,0)-1,"d","r"),"")))</f>
        <v/>
      </c>
      <c r="AP20" s="47" t="str">
        <f aca="false">IF(OR($C20="",$D20=""),"",IF(Tasks!$D20="Milestone",IF(AND($C20&gt;=AP$4,$C20&lt;AP$4+IF($D$3="Day",1,7)),"◆",""),IF(AND($C20&lt;AP$4+IF($D$3="Day",1,7),$D20&gt;=AP$4),IF(MAX(AP$4,$C20)&lt;=$C20+ROUND(($D20-$C20+1)*$E20,0)-1,"d","r"),"")))</f>
        <v/>
      </c>
      <c r="AQ20" s="47" t="str">
        <f aca="false">IF(OR($C20="",$D20=""),"",IF(Tasks!$D20="Milestone",IF(AND($C20&gt;=AQ$4,$C20&lt;AQ$4+IF($D$3="Day",1,7)),"◆",""),IF(AND($C20&lt;AQ$4+IF($D$3="Day",1,7),$D20&gt;=AQ$4),IF(MAX(AQ$4,$C20)&lt;=$C20+ROUND(($D20-$C20+1)*$E20,0)-1,"d","r"),"")))</f>
        <v/>
      </c>
      <c r="AR20" s="47" t="str">
        <f aca="false">IF(OR($C20="",$D20=""),"",IF(Tasks!$D20="Milestone",IF(AND($C20&gt;=AR$4,$C20&lt;AR$4+IF($D$3="Day",1,7)),"◆",""),IF(AND($C20&lt;AR$4+IF($D$3="Day",1,7),$D20&gt;=AR$4),IF(MAX(AR$4,$C20)&lt;=$C20+ROUND(($D20-$C20+1)*$E20,0)-1,"d","r"),"")))</f>
        <v/>
      </c>
      <c r="AS20" s="47" t="str">
        <f aca="false">IF(OR($C20="",$D20=""),"",IF(Tasks!$D20="Milestone",IF(AND($C20&gt;=AS$4,$C20&lt;AS$4+IF($D$3="Day",1,7)),"◆",""),IF(AND($C20&lt;AS$4+IF($D$3="Day",1,7),$D20&gt;=AS$4),IF(MAX(AS$4,$C20)&lt;=$C20+ROUND(($D20-$C20+1)*$E20,0)-1,"d","r"),"")))</f>
        <v/>
      </c>
      <c r="AT20" s="47" t="str">
        <f aca="false">IF(OR($C20="",$D20=""),"",IF(Tasks!$D20="Milestone",IF(AND($C20&gt;=AT$4,$C20&lt;AT$4+IF($D$3="Day",1,7)),"◆",""),IF(AND($C20&lt;AT$4+IF($D$3="Day",1,7),$D20&gt;=AT$4),IF(MAX(AT$4,$C20)&lt;=$C20+ROUND(($D20-$C20+1)*$E20,0)-1,"d","r"),"")))</f>
        <v/>
      </c>
      <c r="AU20" s="47" t="str">
        <f aca="false">IF(OR($C20="",$D20=""),"",IF(Tasks!$D20="Milestone",IF(AND($C20&gt;=AU$4,$C20&lt;AU$4+IF($D$3="Day",1,7)),"◆",""),IF(AND($C20&lt;AU$4+IF($D$3="Day",1,7),$D20&gt;=AU$4),IF(MAX(AU$4,$C20)&lt;=$C20+ROUND(($D20-$C20+1)*$E20,0)-1,"d","r"),"")))</f>
        <v/>
      </c>
      <c r="AV20" s="47" t="str">
        <f aca="false">IF(OR($C20="",$D20=""),"",IF(Tasks!$D20="Milestone",IF(AND($C20&gt;=AV$4,$C20&lt;AV$4+IF($D$3="Day",1,7)),"◆",""),IF(AND($C20&lt;AV$4+IF($D$3="Day",1,7),$D20&gt;=AV$4),IF(MAX(AV$4,$C20)&lt;=$C20+ROUND(($D20-$C20+1)*$E20,0)-1,"d","r"),"")))</f>
        <v/>
      </c>
      <c r="AW20" s="47" t="str">
        <f aca="false">IF(OR($C20="",$D20=""),"",IF(Tasks!$D20="Milestone",IF(AND($C20&gt;=AW$4,$C20&lt;AW$4+IF($D$3="Day",1,7)),"◆",""),IF(AND($C20&lt;AW$4+IF($D$3="Day",1,7),$D20&gt;=AW$4),IF(MAX(AW$4,$C20)&lt;=$C20+ROUND(($D20-$C20+1)*$E20,0)-1,"d","r"),"")))</f>
        <v/>
      </c>
      <c r="AX20" s="47" t="str">
        <f aca="false">IF(OR($C20="",$D20=""),"",IF(Tasks!$D20="Milestone",IF(AND($C20&gt;=AX$4,$C20&lt;AX$4+IF($D$3="Day",1,7)),"◆",""),IF(AND($C20&lt;AX$4+IF($D$3="Day",1,7),$D20&gt;=AX$4),IF(MAX(AX$4,$C20)&lt;=$C20+ROUND(($D20-$C20+1)*$E20,0)-1,"d","r"),"")))</f>
        <v/>
      </c>
      <c r="AY20" s="47" t="str">
        <f aca="false">IF(OR($C20="",$D20=""),"",IF(Tasks!$D20="Milestone",IF(AND($C20&gt;=AY$4,$C20&lt;AY$4+IF($D$3="Day",1,7)),"◆",""),IF(AND($C20&lt;AY$4+IF($D$3="Day",1,7),$D20&gt;=AY$4),IF(MAX(AY$4,$C20)&lt;=$C20+ROUND(($D20-$C20+1)*$E20,0)-1,"d","r"),"")))</f>
        <v/>
      </c>
      <c r="AZ20" s="47" t="str">
        <f aca="false">IF(OR($C20="",$D20=""),"",IF(Tasks!$D20="Milestone",IF(AND($C20&gt;=AZ$4,$C20&lt;AZ$4+IF($D$3="Day",1,7)),"◆",""),IF(AND($C20&lt;AZ$4+IF($D$3="Day",1,7),$D20&gt;=AZ$4),IF(MAX(AZ$4,$C20)&lt;=$C20+ROUND(($D20-$C20+1)*$E20,0)-1,"d","r"),"")))</f>
        <v/>
      </c>
      <c r="BA20" s="47" t="str">
        <f aca="false">IF(OR($C20="",$D20=""),"",IF(Tasks!$D20="Milestone",IF(AND($C20&gt;=BA$4,$C20&lt;BA$4+IF($D$3="Day",1,7)),"◆",""),IF(AND($C20&lt;BA$4+IF($D$3="Day",1,7),$D20&gt;=BA$4),IF(MAX(BA$4,$C20)&lt;=$C20+ROUND(($D20-$C20+1)*$E20,0)-1,"d","r"),"")))</f>
        <v/>
      </c>
      <c r="BB20" s="47" t="str">
        <f aca="false">IF(OR($C20="",$D20=""),"",IF(Tasks!$D20="Milestone",IF(AND($C20&gt;=BB$4,$C20&lt;BB$4+IF($D$3="Day",1,7)),"◆",""),IF(AND($C20&lt;BB$4+IF($D$3="Day",1,7),$D20&gt;=BB$4),IF(MAX(BB$4,$C20)&lt;=$C20+ROUND(($D20-$C20+1)*$E20,0)-1,"d","r"),"")))</f>
        <v/>
      </c>
      <c r="BC20" s="47" t="str">
        <f aca="false">IF(OR($C20="",$D20=""),"",IF(Tasks!$D20="Milestone",IF(AND($C20&gt;=BC$4,$C20&lt;BC$4+IF($D$3="Day",1,7)),"◆",""),IF(AND($C20&lt;BC$4+IF($D$3="Day",1,7),$D20&gt;=BC$4),IF(MAX(BC$4,$C20)&lt;=$C20+ROUND(($D20-$C20+1)*$E20,0)-1,"d","r"),"")))</f>
        <v/>
      </c>
      <c r="BD20" s="47" t="str">
        <f aca="false">IF(OR($C20="",$D20=""),"",IF(Tasks!$D20="Milestone",IF(AND($C20&gt;=BD$4,$C20&lt;BD$4+IF($D$3="Day",1,7)),"◆",""),IF(AND($C20&lt;BD$4+IF($D$3="Day",1,7),$D20&gt;=BD$4),IF(MAX(BD$4,$C20)&lt;=$C20+ROUND(($D20-$C20+1)*$E20,0)-1,"d","r"),"")))</f>
        <v/>
      </c>
      <c r="BE20" s="47" t="str">
        <f aca="false">IF(OR($C20="",$D20=""),"",IF(Tasks!$D20="Milestone",IF(AND($C20&gt;=BE$4,$C20&lt;BE$4+IF($D$3="Day",1,7)),"◆",""),IF(AND($C20&lt;BE$4+IF($D$3="Day",1,7),$D20&gt;=BE$4),IF(MAX(BE$4,$C20)&lt;=$C20+ROUND(($D20-$C20+1)*$E20,0)-1,"d","r"),"")))</f>
        <v/>
      </c>
    </row>
    <row r="21" customFormat="false" ht="18" hidden="false" customHeight="true" outlineLevel="0" collapsed="false">
      <c r="A21" s="43" t="str">
        <f aca="false">IF(Tasks!$B21="","",IF(Tasks!$D21="Milestone","◆ ","")&amp;Tasks!B21)</f>
        <v/>
      </c>
      <c r="B21" s="44" t="str">
        <f aca="false">IF(Tasks!$B21="","",IF(Tasks!C21="","",Tasks!C21))</f>
        <v/>
      </c>
      <c r="C21" s="45" t="str">
        <f aca="false">IF(OR(Tasks!$B21="",Tasks!E21=""),"",Tasks!E21)</f>
        <v/>
      </c>
      <c r="D21" s="45" t="str">
        <f aca="false">IF(Tasks!$B21="","",Tasks!G21)</f>
        <v/>
      </c>
      <c r="E21" s="46" t="str">
        <f aca="false">IF(Tasks!$B21="","",N(Tasks!H21))</f>
        <v/>
      </c>
      <c r="F21" s="47" t="str">
        <f aca="false">IF(OR($C21="",$D21=""),"",IF(Tasks!$D21="Milestone",IF(AND($C21&gt;=F$4,$C21&lt;F$4+IF($D$3="Day",1,7)),"◆",""),IF(AND($C21&lt;F$4+IF($D$3="Day",1,7),$D21&gt;=F$4),IF(MAX(F$4,$C21)&lt;=$C21+ROUND(($D21-$C21+1)*$E21,0)-1,"d","r"),"")))</f>
        <v/>
      </c>
      <c r="G21" s="47" t="str">
        <f aca="false">IF(OR($C21="",$D21=""),"",IF(Tasks!$D21="Milestone",IF(AND($C21&gt;=G$4,$C21&lt;G$4+IF($D$3="Day",1,7)),"◆",""),IF(AND($C21&lt;G$4+IF($D$3="Day",1,7),$D21&gt;=G$4),IF(MAX(G$4,$C21)&lt;=$C21+ROUND(($D21-$C21+1)*$E21,0)-1,"d","r"),"")))</f>
        <v/>
      </c>
      <c r="H21" s="47" t="str">
        <f aca="false">IF(OR($C21="",$D21=""),"",IF(Tasks!$D21="Milestone",IF(AND($C21&gt;=H$4,$C21&lt;H$4+IF($D$3="Day",1,7)),"◆",""),IF(AND($C21&lt;H$4+IF($D$3="Day",1,7),$D21&gt;=H$4),IF(MAX(H$4,$C21)&lt;=$C21+ROUND(($D21-$C21+1)*$E21,0)-1,"d","r"),"")))</f>
        <v/>
      </c>
      <c r="I21" s="47" t="str">
        <f aca="false">IF(OR($C21="",$D21=""),"",IF(Tasks!$D21="Milestone",IF(AND($C21&gt;=I$4,$C21&lt;I$4+IF($D$3="Day",1,7)),"◆",""),IF(AND($C21&lt;I$4+IF($D$3="Day",1,7),$D21&gt;=I$4),IF(MAX(I$4,$C21)&lt;=$C21+ROUND(($D21-$C21+1)*$E21,0)-1,"d","r"),"")))</f>
        <v/>
      </c>
      <c r="J21" s="47" t="str">
        <f aca="false">IF(OR($C21="",$D21=""),"",IF(Tasks!$D21="Milestone",IF(AND($C21&gt;=J$4,$C21&lt;J$4+IF($D$3="Day",1,7)),"◆",""),IF(AND($C21&lt;J$4+IF($D$3="Day",1,7),$D21&gt;=J$4),IF(MAX(J$4,$C21)&lt;=$C21+ROUND(($D21-$C21+1)*$E21,0)-1,"d","r"),"")))</f>
        <v/>
      </c>
      <c r="K21" s="47" t="str">
        <f aca="false">IF(OR($C21="",$D21=""),"",IF(Tasks!$D21="Milestone",IF(AND($C21&gt;=K$4,$C21&lt;K$4+IF($D$3="Day",1,7)),"◆",""),IF(AND($C21&lt;K$4+IF($D$3="Day",1,7),$D21&gt;=K$4),IF(MAX(K$4,$C21)&lt;=$C21+ROUND(($D21-$C21+1)*$E21,0)-1,"d","r"),"")))</f>
        <v/>
      </c>
      <c r="L21" s="47" t="str">
        <f aca="false">IF(OR($C21="",$D21=""),"",IF(Tasks!$D21="Milestone",IF(AND($C21&gt;=L$4,$C21&lt;L$4+IF($D$3="Day",1,7)),"◆",""),IF(AND($C21&lt;L$4+IF($D$3="Day",1,7),$D21&gt;=L$4),IF(MAX(L$4,$C21)&lt;=$C21+ROUND(($D21-$C21+1)*$E21,0)-1,"d","r"),"")))</f>
        <v/>
      </c>
      <c r="M21" s="47" t="str">
        <f aca="false">IF(OR($C21="",$D21=""),"",IF(Tasks!$D21="Milestone",IF(AND($C21&gt;=M$4,$C21&lt;M$4+IF($D$3="Day",1,7)),"◆",""),IF(AND($C21&lt;M$4+IF($D$3="Day",1,7),$D21&gt;=M$4),IF(MAX(M$4,$C21)&lt;=$C21+ROUND(($D21-$C21+1)*$E21,0)-1,"d","r"),"")))</f>
        <v/>
      </c>
      <c r="N21" s="47" t="str">
        <f aca="false">IF(OR($C21="",$D21=""),"",IF(Tasks!$D21="Milestone",IF(AND($C21&gt;=N$4,$C21&lt;N$4+IF($D$3="Day",1,7)),"◆",""),IF(AND($C21&lt;N$4+IF($D$3="Day",1,7),$D21&gt;=N$4),IF(MAX(N$4,$C21)&lt;=$C21+ROUND(($D21-$C21+1)*$E21,0)-1,"d","r"),"")))</f>
        <v/>
      </c>
      <c r="O21" s="47" t="str">
        <f aca="false">IF(OR($C21="",$D21=""),"",IF(Tasks!$D21="Milestone",IF(AND($C21&gt;=O$4,$C21&lt;O$4+IF($D$3="Day",1,7)),"◆",""),IF(AND($C21&lt;O$4+IF($D$3="Day",1,7),$D21&gt;=O$4),IF(MAX(O$4,$C21)&lt;=$C21+ROUND(($D21-$C21+1)*$E21,0)-1,"d","r"),"")))</f>
        <v/>
      </c>
      <c r="P21" s="47" t="str">
        <f aca="false">IF(OR($C21="",$D21=""),"",IF(Tasks!$D21="Milestone",IF(AND($C21&gt;=P$4,$C21&lt;P$4+IF($D$3="Day",1,7)),"◆",""),IF(AND($C21&lt;P$4+IF($D$3="Day",1,7),$D21&gt;=P$4),IF(MAX(P$4,$C21)&lt;=$C21+ROUND(($D21-$C21+1)*$E21,0)-1,"d","r"),"")))</f>
        <v/>
      </c>
      <c r="Q21" s="47" t="str">
        <f aca="false">IF(OR($C21="",$D21=""),"",IF(Tasks!$D21="Milestone",IF(AND($C21&gt;=Q$4,$C21&lt;Q$4+IF($D$3="Day",1,7)),"◆",""),IF(AND($C21&lt;Q$4+IF($D$3="Day",1,7),$D21&gt;=Q$4),IF(MAX(Q$4,$C21)&lt;=$C21+ROUND(($D21-$C21+1)*$E21,0)-1,"d","r"),"")))</f>
        <v/>
      </c>
      <c r="R21" s="47" t="str">
        <f aca="false">IF(OR($C21="",$D21=""),"",IF(Tasks!$D21="Milestone",IF(AND($C21&gt;=R$4,$C21&lt;R$4+IF($D$3="Day",1,7)),"◆",""),IF(AND($C21&lt;R$4+IF($D$3="Day",1,7),$D21&gt;=R$4),IF(MAX(R$4,$C21)&lt;=$C21+ROUND(($D21-$C21+1)*$E21,0)-1,"d","r"),"")))</f>
        <v/>
      </c>
      <c r="S21" s="47" t="str">
        <f aca="false">IF(OR($C21="",$D21=""),"",IF(Tasks!$D21="Milestone",IF(AND($C21&gt;=S$4,$C21&lt;S$4+IF($D$3="Day",1,7)),"◆",""),IF(AND($C21&lt;S$4+IF($D$3="Day",1,7),$D21&gt;=S$4),IF(MAX(S$4,$C21)&lt;=$C21+ROUND(($D21-$C21+1)*$E21,0)-1,"d","r"),"")))</f>
        <v/>
      </c>
      <c r="T21" s="47" t="str">
        <f aca="false">IF(OR($C21="",$D21=""),"",IF(Tasks!$D21="Milestone",IF(AND($C21&gt;=T$4,$C21&lt;T$4+IF($D$3="Day",1,7)),"◆",""),IF(AND($C21&lt;T$4+IF($D$3="Day",1,7),$D21&gt;=T$4),IF(MAX(T$4,$C21)&lt;=$C21+ROUND(($D21-$C21+1)*$E21,0)-1,"d","r"),"")))</f>
        <v/>
      </c>
      <c r="U21" s="47" t="str">
        <f aca="false">IF(OR($C21="",$D21=""),"",IF(Tasks!$D21="Milestone",IF(AND($C21&gt;=U$4,$C21&lt;U$4+IF($D$3="Day",1,7)),"◆",""),IF(AND($C21&lt;U$4+IF($D$3="Day",1,7),$D21&gt;=U$4),IF(MAX(U$4,$C21)&lt;=$C21+ROUND(($D21-$C21+1)*$E21,0)-1,"d","r"),"")))</f>
        <v/>
      </c>
      <c r="V21" s="47" t="str">
        <f aca="false">IF(OR($C21="",$D21=""),"",IF(Tasks!$D21="Milestone",IF(AND($C21&gt;=V$4,$C21&lt;V$4+IF($D$3="Day",1,7)),"◆",""),IF(AND($C21&lt;V$4+IF($D$3="Day",1,7),$D21&gt;=V$4),IF(MAX(V$4,$C21)&lt;=$C21+ROUND(($D21-$C21+1)*$E21,0)-1,"d","r"),"")))</f>
        <v/>
      </c>
      <c r="W21" s="47" t="str">
        <f aca="false">IF(OR($C21="",$D21=""),"",IF(Tasks!$D21="Milestone",IF(AND($C21&gt;=W$4,$C21&lt;W$4+IF($D$3="Day",1,7)),"◆",""),IF(AND($C21&lt;W$4+IF($D$3="Day",1,7),$D21&gt;=W$4),IF(MAX(W$4,$C21)&lt;=$C21+ROUND(($D21-$C21+1)*$E21,0)-1,"d","r"),"")))</f>
        <v/>
      </c>
      <c r="X21" s="47" t="str">
        <f aca="false">IF(OR($C21="",$D21=""),"",IF(Tasks!$D21="Milestone",IF(AND($C21&gt;=X$4,$C21&lt;X$4+IF($D$3="Day",1,7)),"◆",""),IF(AND($C21&lt;X$4+IF($D$3="Day",1,7),$D21&gt;=X$4),IF(MAX(X$4,$C21)&lt;=$C21+ROUND(($D21-$C21+1)*$E21,0)-1,"d","r"),"")))</f>
        <v/>
      </c>
      <c r="Y21" s="47" t="str">
        <f aca="false">IF(OR($C21="",$D21=""),"",IF(Tasks!$D21="Milestone",IF(AND($C21&gt;=Y$4,$C21&lt;Y$4+IF($D$3="Day",1,7)),"◆",""),IF(AND($C21&lt;Y$4+IF($D$3="Day",1,7),$D21&gt;=Y$4),IF(MAX(Y$4,$C21)&lt;=$C21+ROUND(($D21-$C21+1)*$E21,0)-1,"d","r"),"")))</f>
        <v/>
      </c>
      <c r="Z21" s="47" t="str">
        <f aca="false">IF(OR($C21="",$D21=""),"",IF(Tasks!$D21="Milestone",IF(AND($C21&gt;=Z$4,$C21&lt;Z$4+IF($D$3="Day",1,7)),"◆",""),IF(AND($C21&lt;Z$4+IF($D$3="Day",1,7),$D21&gt;=Z$4),IF(MAX(Z$4,$C21)&lt;=$C21+ROUND(($D21-$C21+1)*$E21,0)-1,"d","r"),"")))</f>
        <v/>
      </c>
      <c r="AA21" s="47" t="str">
        <f aca="false">IF(OR($C21="",$D21=""),"",IF(Tasks!$D21="Milestone",IF(AND($C21&gt;=AA$4,$C21&lt;AA$4+IF($D$3="Day",1,7)),"◆",""),IF(AND($C21&lt;AA$4+IF($D$3="Day",1,7),$D21&gt;=AA$4),IF(MAX(AA$4,$C21)&lt;=$C21+ROUND(($D21-$C21+1)*$E21,0)-1,"d","r"),"")))</f>
        <v/>
      </c>
      <c r="AB21" s="47" t="str">
        <f aca="false">IF(OR($C21="",$D21=""),"",IF(Tasks!$D21="Milestone",IF(AND($C21&gt;=AB$4,$C21&lt;AB$4+IF($D$3="Day",1,7)),"◆",""),IF(AND($C21&lt;AB$4+IF($D$3="Day",1,7),$D21&gt;=AB$4),IF(MAX(AB$4,$C21)&lt;=$C21+ROUND(($D21-$C21+1)*$E21,0)-1,"d","r"),"")))</f>
        <v/>
      </c>
      <c r="AC21" s="47" t="str">
        <f aca="false">IF(OR($C21="",$D21=""),"",IF(Tasks!$D21="Milestone",IF(AND($C21&gt;=AC$4,$C21&lt;AC$4+IF($D$3="Day",1,7)),"◆",""),IF(AND($C21&lt;AC$4+IF($D$3="Day",1,7),$D21&gt;=AC$4),IF(MAX(AC$4,$C21)&lt;=$C21+ROUND(($D21-$C21+1)*$E21,0)-1,"d","r"),"")))</f>
        <v/>
      </c>
      <c r="AD21" s="47" t="str">
        <f aca="false">IF(OR($C21="",$D21=""),"",IF(Tasks!$D21="Milestone",IF(AND($C21&gt;=AD$4,$C21&lt;AD$4+IF($D$3="Day",1,7)),"◆",""),IF(AND($C21&lt;AD$4+IF($D$3="Day",1,7),$D21&gt;=AD$4),IF(MAX(AD$4,$C21)&lt;=$C21+ROUND(($D21-$C21+1)*$E21,0)-1,"d","r"),"")))</f>
        <v/>
      </c>
      <c r="AE21" s="47" t="str">
        <f aca="false">IF(OR($C21="",$D21=""),"",IF(Tasks!$D21="Milestone",IF(AND($C21&gt;=AE$4,$C21&lt;AE$4+IF($D$3="Day",1,7)),"◆",""),IF(AND($C21&lt;AE$4+IF($D$3="Day",1,7),$D21&gt;=AE$4),IF(MAX(AE$4,$C21)&lt;=$C21+ROUND(($D21-$C21+1)*$E21,0)-1,"d","r"),"")))</f>
        <v/>
      </c>
      <c r="AF21" s="47" t="str">
        <f aca="false">IF(OR($C21="",$D21=""),"",IF(Tasks!$D21="Milestone",IF(AND($C21&gt;=AF$4,$C21&lt;AF$4+IF($D$3="Day",1,7)),"◆",""),IF(AND($C21&lt;AF$4+IF($D$3="Day",1,7),$D21&gt;=AF$4),IF(MAX(AF$4,$C21)&lt;=$C21+ROUND(($D21-$C21+1)*$E21,0)-1,"d","r"),"")))</f>
        <v/>
      </c>
      <c r="AG21" s="47" t="str">
        <f aca="false">IF(OR($C21="",$D21=""),"",IF(Tasks!$D21="Milestone",IF(AND($C21&gt;=AG$4,$C21&lt;AG$4+IF($D$3="Day",1,7)),"◆",""),IF(AND($C21&lt;AG$4+IF($D$3="Day",1,7),$D21&gt;=AG$4),IF(MAX(AG$4,$C21)&lt;=$C21+ROUND(($D21-$C21+1)*$E21,0)-1,"d","r"),"")))</f>
        <v/>
      </c>
      <c r="AH21" s="47" t="str">
        <f aca="false">IF(OR($C21="",$D21=""),"",IF(Tasks!$D21="Milestone",IF(AND($C21&gt;=AH$4,$C21&lt;AH$4+IF($D$3="Day",1,7)),"◆",""),IF(AND($C21&lt;AH$4+IF($D$3="Day",1,7),$D21&gt;=AH$4),IF(MAX(AH$4,$C21)&lt;=$C21+ROUND(($D21-$C21+1)*$E21,0)-1,"d","r"),"")))</f>
        <v/>
      </c>
      <c r="AI21" s="47" t="str">
        <f aca="false">IF(OR($C21="",$D21=""),"",IF(Tasks!$D21="Milestone",IF(AND($C21&gt;=AI$4,$C21&lt;AI$4+IF($D$3="Day",1,7)),"◆",""),IF(AND($C21&lt;AI$4+IF($D$3="Day",1,7),$D21&gt;=AI$4),IF(MAX(AI$4,$C21)&lt;=$C21+ROUND(($D21-$C21+1)*$E21,0)-1,"d","r"),"")))</f>
        <v/>
      </c>
      <c r="AJ21" s="47" t="str">
        <f aca="false">IF(OR($C21="",$D21=""),"",IF(Tasks!$D21="Milestone",IF(AND($C21&gt;=AJ$4,$C21&lt;AJ$4+IF($D$3="Day",1,7)),"◆",""),IF(AND($C21&lt;AJ$4+IF($D$3="Day",1,7),$D21&gt;=AJ$4),IF(MAX(AJ$4,$C21)&lt;=$C21+ROUND(($D21-$C21+1)*$E21,0)-1,"d","r"),"")))</f>
        <v/>
      </c>
      <c r="AK21" s="47" t="str">
        <f aca="false">IF(OR($C21="",$D21=""),"",IF(Tasks!$D21="Milestone",IF(AND($C21&gt;=AK$4,$C21&lt;AK$4+IF($D$3="Day",1,7)),"◆",""),IF(AND($C21&lt;AK$4+IF($D$3="Day",1,7),$D21&gt;=AK$4),IF(MAX(AK$4,$C21)&lt;=$C21+ROUND(($D21-$C21+1)*$E21,0)-1,"d","r"),"")))</f>
        <v/>
      </c>
      <c r="AL21" s="47" t="str">
        <f aca="false">IF(OR($C21="",$D21=""),"",IF(Tasks!$D21="Milestone",IF(AND($C21&gt;=AL$4,$C21&lt;AL$4+IF($D$3="Day",1,7)),"◆",""),IF(AND($C21&lt;AL$4+IF($D$3="Day",1,7),$D21&gt;=AL$4),IF(MAX(AL$4,$C21)&lt;=$C21+ROUND(($D21-$C21+1)*$E21,0)-1,"d","r"),"")))</f>
        <v/>
      </c>
      <c r="AM21" s="47" t="str">
        <f aca="false">IF(OR($C21="",$D21=""),"",IF(Tasks!$D21="Milestone",IF(AND($C21&gt;=AM$4,$C21&lt;AM$4+IF($D$3="Day",1,7)),"◆",""),IF(AND($C21&lt;AM$4+IF($D$3="Day",1,7),$D21&gt;=AM$4),IF(MAX(AM$4,$C21)&lt;=$C21+ROUND(($D21-$C21+1)*$E21,0)-1,"d","r"),"")))</f>
        <v/>
      </c>
      <c r="AN21" s="47" t="str">
        <f aca="false">IF(OR($C21="",$D21=""),"",IF(Tasks!$D21="Milestone",IF(AND($C21&gt;=AN$4,$C21&lt;AN$4+IF($D$3="Day",1,7)),"◆",""),IF(AND($C21&lt;AN$4+IF($D$3="Day",1,7),$D21&gt;=AN$4),IF(MAX(AN$4,$C21)&lt;=$C21+ROUND(($D21-$C21+1)*$E21,0)-1,"d","r"),"")))</f>
        <v/>
      </c>
      <c r="AO21" s="47" t="str">
        <f aca="false">IF(OR($C21="",$D21=""),"",IF(Tasks!$D21="Milestone",IF(AND($C21&gt;=AO$4,$C21&lt;AO$4+IF($D$3="Day",1,7)),"◆",""),IF(AND($C21&lt;AO$4+IF($D$3="Day",1,7),$D21&gt;=AO$4),IF(MAX(AO$4,$C21)&lt;=$C21+ROUND(($D21-$C21+1)*$E21,0)-1,"d","r"),"")))</f>
        <v/>
      </c>
      <c r="AP21" s="47" t="str">
        <f aca="false">IF(OR($C21="",$D21=""),"",IF(Tasks!$D21="Milestone",IF(AND($C21&gt;=AP$4,$C21&lt;AP$4+IF($D$3="Day",1,7)),"◆",""),IF(AND($C21&lt;AP$4+IF($D$3="Day",1,7),$D21&gt;=AP$4),IF(MAX(AP$4,$C21)&lt;=$C21+ROUND(($D21-$C21+1)*$E21,0)-1,"d","r"),"")))</f>
        <v/>
      </c>
      <c r="AQ21" s="47" t="str">
        <f aca="false">IF(OR($C21="",$D21=""),"",IF(Tasks!$D21="Milestone",IF(AND($C21&gt;=AQ$4,$C21&lt;AQ$4+IF($D$3="Day",1,7)),"◆",""),IF(AND($C21&lt;AQ$4+IF($D$3="Day",1,7),$D21&gt;=AQ$4),IF(MAX(AQ$4,$C21)&lt;=$C21+ROUND(($D21-$C21+1)*$E21,0)-1,"d","r"),"")))</f>
        <v/>
      </c>
      <c r="AR21" s="47" t="str">
        <f aca="false">IF(OR($C21="",$D21=""),"",IF(Tasks!$D21="Milestone",IF(AND($C21&gt;=AR$4,$C21&lt;AR$4+IF($D$3="Day",1,7)),"◆",""),IF(AND($C21&lt;AR$4+IF($D$3="Day",1,7),$D21&gt;=AR$4),IF(MAX(AR$4,$C21)&lt;=$C21+ROUND(($D21-$C21+1)*$E21,0)-1,"d","r"),"")))</f>
        <v/>
      </c>
      <c r="AS21" s="47" t="str">
        <f aca="false">IF(OR($C21="",$D21=""),"",IF(Tasks!$D21="Milestone",IF(AND($C21&gt;=AS$4,$C21&lt;AS$4+IF($D$3="Day",1,7)),"◆",""),IF(AND($C21&lt;AS$4+IF($D$3="Day",1,7),$D21&gt;=AS$4),IF(MAX(AS$4,$C21)&lt;=$C21+ROUND(($D21-$C21+1)*$E21,0)-1,"d","r"),"")))</f>
        <v/>
      </c>
      <c r="AT21" s="47" t="str">
        <f aca="false">IF(OR($C21="",$D21=""),"",IF(Tasks!$D21="Milestone",IF(AND($C21&gt;=AT$4,$C21&lt;AT$4+IF($D$3="Day",1,7)),"◆",""),IF(AND($C21&lt;AT$4+IF($D$3="Day",1,7),$D21&gt;=AT$4),IF(MAX(AT$4,$C21)&lt;=$C21+ROUND(($D21-$C21+1)*$E21,0)-1,"d","r"),"")))</f>
        <v/>
      </c>
      <c r="AU21" s="47" t="str">
        <f aca="false">IF(OR($C21="",$D21=""),"",IF(Tasks!$D21="Milestone",IF(AND($C21&gt;=AU$4,$C21&lt;AU$4+IF($D$3="Day",1,7)),"◆",""),IF(AND($C21&lt;AU$4+IF($D$3="Day",1,7),$D21&gt;=AU$4),IF(MAX(AU$4,$C21)&lt;=$C21+ROUND(($D21-$C21+1)*$E21,0)-1,"d","r"),"")))</f>
        <v/>
      </c>
      <c r="AV21" s="47" t="str">
        <f aca="false">IF(OR($C21="",$D21=""),"",IF(Tasks!$D21="Milestone",IF(AND($C21&gt;=AV$4,$C21&lt;AV$4+IF($D$3="Day",1,7)),"◆",""),IF(AND($C21&lt;AV$4+IF($D$3="Day",1,7),$D21&gt;=AV$4),IF(MAX(AV$4,$C21)&lt;=$C21+ROUND(($D21-$C21+1)*$E21,0)-1,"d","r"),"")))</f>
        <v/>
      </c>
      <c r="AW21" s="47" t="str">
        <f aca="false">IF(OR($C21="",$D21=""),"",IF(Tasks!$D21="Milestone",IF(AND($C21&gt;=AW$4,$C21&lt;AW$4+IF($D$3="Day",1,7)),"◆",""),IF(AND($C21&lt;AW$4+IF($D$3="Day",1,7),$D21&gt;=AW$4),IF(MAX(AW$4,$C21)&lt;=$C21+ROUND(($D21-$C21+1)*$E21,0)-1,"d","r"),"")))</f>
        <v/>
      </c>
      <c r="AX21" s="47" t="str">
        <f aca="false">IF(OR($C21="",$D21=""),"",IF(Tasks!$D21="Milestone",IF(AND($C21&gt;=AX$4,$C21&lt;AX$4+IF($D$3="Day",1,7)),"◆",""),IF(AND($C21&lt;AX$4+IF($D$3="Day",1,7),$D21&gt;=AX$4),IF(MAX(AX$4,$C21)&lt;=$C21+ROUND(($D21-$C21+1)*$E21,0)-1,"d","r"),"")))</f>
        <v/>
      </c>
      <c r="AY21" s="47" t="str">
        <f aca="false">IF(OR($C21="",$D21=""),"",IF(Tasks!$D21="Milestone",IF(AND($C21&gt;=AY$4,$C21&lt;AY$4+IF($D$3="Day",1,7)),"◆",""),IF(AND($C21&lt;AY$4+IF($D$3="Day",1,7),$D21&gt;=AY$4),IF(MAX(AY$4,$C21)&lt;=$C21+ROUND(($D21-$C21+1)*$E21,0)-1,"d","r"),"")))</f>
        <v/>
      </c>
      <c r="AZ21" s="47" t="str">
        <f aca="false">IF(OR($C21="",$D21=""),"",IF(Tasks!$D21="Milestone",IF(AND($C21&gt;=AZ$4,$C21&lt;AZ$4+IF($D$3="Day",1,7)),"◆",""),IF(AND($C21&lt;AZ$4+IF($D$3="Day",1,7),$D21&gt;=AZ$4),IF(MAX(AZ$4,$C21)&lt;=$C21+ROUND(($D21-$C21+1)*$E21,0)-1,"d","r"),"")))</f>
        <v/>
      </c>
      <c r="BA21" s="47" t="str">
        <f aca="false">IF(OR($C21="",$D21=""),"",IF(Tasks!$D21="Milestone",IF(AND($C21&gt;=BA$4,$C21&lt;BA$4+IF($D$3="Day",1,7)),"◆",""),IF(AND($C21&lt;BA$4+IF($D$3="Day",1,7),$D21&gt;=BA$4),IF(MAX(BA$4,$C21)&lt;=$C21+ROUND(($D21-$C21+1)*$E21,0)-1,"d","r"),"")))</f>
        <v/>
      </c>
      <c r="BB21" s="47" t="str">
        <f aca="false">IF(OR($C21="",$D21=""),"",IF(Tasks!$D21="Milestone",IF(AND($C21&gt;=BB$4,$C21&lt;BB$4+IF($D$3="Day",1,7)),"◆",""),IF(AND($C21&lt;BB$4+IF($D$3="Day",1,7),$D21&gt;=BB$4),IF(MAX(BB$4,$C21)&lt;=$C21+ROUND(($D21-$C21+1)*$E21,0)-1,"d","r"),"")))</f>
        <v/>
      </c>
      <c r="BC21" s="47" t="str">
        <f aca="false">IF(OR($C21="",$D21=""),"",IF(Tasks!$D21="Milestone",IF(AND($C21&gt;=BC$4,$C21&lt;BC$4+IF($D$3="Day",1,7)),"◆",""),IF(AND($C21&lt;BC$4+IF($D$3="Day",1,7),$D21&gt;=BC$4),IF(MAX(BC$4,$C21)&lt;=$C21+ROUND(($D21-$C21+1)*$E21,0)-1,"d","r"),"")))</f>
        <v/>
      </c>
      <c r="BD21" s="47" t="str">
        <f aca="false">IF(OR($C21="",$D21=""),"",IF(Tasks!$D21="Milestone",IF(AND($C21&gt;=BD$4,$C21&lt;BD$4+IF($D$3="Day",1,7)),"◆",""),IF(AND($C21&lt;BD$4+IF($D$3="Day",1,7),$D21&gt;=BD$4),IF(MAX(BD$4,$C21)&lt;=$C21+ROUND(($D21-$C21+1)*$E21,0)-1,"d","r"),"")))</f>
        <v/>
      </c>
      <c r="BE21" s="47" t="str">
        <f aca="false">IF(OR($C21="",$D21=""),"",IF(Tasks!$D21="Milestone",IF(AND($C21&gt;=BE$4,$C21&lt;BE$4+IF($D$3="Day",1,7)),"◆",""),IF(AND($C21&lt;BE$4+IF($D$3="Day",1,7),$D21&gt;=BE$4),IF(MAX(BE$4,$C21)&lt;=$C21+ROUND(($D21-$C21+1)*$E21,0)-1,"d","r"),"")))</f>
        <v/>
      </c>
    </row>
    <row r="22" customFormat="false" ht="18" hidden="false" customHeight="true" outlineLevel="0" collapsed="false">
      <c r="A22" s="43" t="str">
        <f aca="false">IF(Tasks!$B22="","",IF(Tasks!$D22="Milestone","◆ ","")&amp;Tasks!B22)</f>
        <v/>
      </c>
      <c r="B22" s="44" t="str">
        <f aca="false">IF(Tasks!$B22="","",IF(Tasks!C22="","",Tasks!C22))</f>
        <v/>
      </c>
      <c r="C22" s="45" t="str">
        <f aca="false">IF(OR(Tasks!$B22="",Tasks!E22=""),"",Tasks!E22)</f>
        <v/>
      </c>
      <c r="D22" s="45" t="str">
        <f aca="false">IF(Tasks!$B22="","",Tasks!G22)</f>
        <v/>
      </c>
      <c r="E22" s="46" t="str">
        <f aca="false">IF(Tasks!$B22="","",N(Tasks!H22))</f>
        <v/>
      </c>
      <c r="F22" s="47" t="str">
        <f aca="false">IF(OR($C22="",$D22=""),"",IF(Tasks!$D22="Milestone",IF(AND($C22&gt;=F$4,$C22&lt;F$4+IF($D$3="Day",1,7)),"◆",""),IF(AND($C22&lt;F$4+IF($D$3="Day",1,7),$D22&gt;=F$4),IF(MAX(F$4,$C22)&lt;=$C22+ROUND(($D22-$C22+1)*$E22,0)-1,"d","r"),"")))</f>
        <v/>
      </c>
      <c r="G22" s="47" t="str">
        <f aca="false">IF(OR($C22="",$D22=""),"",IF(Tasks!$D22="Milestone",IF(AND($C22&gt;=G$4,$C22&lt;G$4+IF($D$3="Day",1,7)),"◆",""),IF(AND($C22&lt;G$4+IF($D$3="Day",1,7),$D22&gt;=G$4),IF(MAX(G$4,$C22)&lt;=$C22+ROUND(($D22-$C22+1)*$E22,0)-1,"d","r"),"")))</f>
        <v/>
      </c>
      <c r="H22" s="47" t="str">
        <f aca="false">IF(OR($C22="",$D22=""),"",IF(Tasks!$D22="Milestone",IF(AND($C22&gt;=H$4,$C22&lt;H$4+IF($D$3="Day",1,7)),"◆",""),IF(AND($C22&lt;H$4+IF($D$3="Day",1,7),$D22&gt;=H$4),IF(MAX(H$4,$C22)&lt;=$C22+ROUND(($D22-$C22+1)*$E22,0)-1,"d","r"),"")))</f>
        <v/>
      </c>
      <c r="I22" s="47" t="str">
        <f aca="false">IF(OR($C22="",$D22=""),"",IF(Tasks!$D22="Milestone",IF(AND($C22&gt;=I$4,$C22&lt;I$4+IF($D$3="Day",1,7)),"◆",""),IF(AND($C22&lt;I$4+IF($D$3="Day",1,7),$D22&gt;=I$4),IF(MAX(I$4,$C22)&lt;=$C22+ROUND(($D22-$C22+1)*$E22,0)-1,"d","r"),"")))</f>
        <v/>
      </c>
      <c r="J22" s="47" t="str">
        <f aca="false">IF(OR($C22="",$D22=""),"",IF(Tasks!$D22="Milestone",IF(AND($C22&gt;=J$4,$C22&lt;J$4+IF($D$3="Day",1,7)),"◆",""),IF(AND($C22&lt;J$4+IF($D$3="Day",1,7),$D22&gt;=J$4),IF(MAX(J$4,$C22)&lt;=$C22+ROUND(($D22-$C22+1)*$E22,0)-1,"d","r"),"")))</f>
        <v/>
      </c>
      <c r="K22" s="47" t="str">
        <f aca="false">IF(OR($C22="",$D22=""),"",IF(Tasks!$D22="Milestone",IF(AND($C22&gt;=K$4,$C22&lt;K$4+IF($D$3="Day",1,7)),"◆",""),IF(AND($C22&lt;K$4+IF($D$3="Day",1,7),$D22&gt;=K$4),IF(MAX(K$4,$C22)&lt;=$C22+ROUND(($D22-$C22+1)*$E22,0)-1,"d","r"),"")))</f>
        <v/>
      </c>
      <c r="L22" s="47" t="str">
        <f aca="false">IF(OR($C22="",$D22=""),"",IF(Tasks!$D22="Milestone",IF(AND($C22&gt;=L$4,$C22&lt;L$4+IF($D$3="Day",1,7)),"◆",""),IF(AND($C22&lt;L$4+IF($D$3="Day",1,7),$D22&gt;=L$4),IF(MAX(L$4,$C22)&lt;=$C22+ROUND(($D22-$C22+1)*$E22,0)-1,"d","r"),"")))</f>
        <v/>
      </c>
      <c r="M22" s="47" t="str">
        <f aca="false">IF(OR($C22="",$D22=""),"",IF(Tasks!$D22="Milestone",IF(AND($C22&gt;=M$4,$C22&lt;M$4+IF($D$3="Day",1,7)),"◆",""),IF(AND($C22&lt;M$4+IF($D$3="Day",1,7),$D22&gt;=M$4),IF(MAX(M$4,$C22)&lt;=$C22+ROUND(($D22-$C22+1)*$E22,0)-1,"d","r"),"")))</f>
        <v/>
      </c>
      <c r="N22" s="47" t="str">
        <f aca="false">IF(OR($C22="",$D22=""),"",IF(Tasks!$D22="Milestone",IF(AND($C22&gt;=N$4,$C22&lt;N$4+IF($D$3="Day",1,7)),"◆",""),IF(AND($C22&lt;N$4+IF($D$3="Day",1,7),$D22&gt;=N$4),IF(MAX(N$4,$C22)&lt;=$C22+ROUND(($D22-$C22+1)*$E22,0)-1,"d","r"),"")))</f>
        <v/>
      </c>
      <c r="O22" s="47" t="str">
        <f aca="false">IF(OR($C22="",$D22=""),"",IF(Tasks!$D22="Milestone",IF(AND($C22&gt;=O$4,$C22&lt;O$4+IF($D$3="Day",1,7)),"◆",""),IF(AND($C22&lt;O$4+IF($D$3="Day",1,7),$D22&gt;=O$4),IF(MAX(O$4,$C22)&lt;=$C22+ROUND(($D22-$C22+1)*$E22,0)-1,"d","r"),"")))</f>
        <v/>
      </c>
      <c r="P22" s="47" t="str">
        <f aca="false">IF(OR($C22="",$D22=""),"",IF(Tasks!$D22="Milestone",IF(AND($C22&gt;=P$4,$C22&lt;P$4+IF($D$3="Day",1,7)),"◆",""),IF(AND($C22&lt;P$4+IF($D$3="Day",1,7),$D22&gt;=P$4),IF(MAX(P$4,$C22)&lt;=$C22+ROUND(($D22-$C22+1)*$E22,0)-1,"d","r"),"")))</f>
        <v/>
      </c>
      <c r="Q22" s="47" t="str">
        <f aca="false">IF(OR($C22="",$D22=""),"",IF(Tasks!$D22="Milestone",IF(AND($C22&gt;=Q$4,$C22&lt;Q$4+IF($D$3="Day",1,7)),"◆",""),IF(AND($C22&lt;Q$4+IF($D$3="Day",1,7),$D22&gt;=Q$4),IF(MAX(Q$4,$C22)&lt;=$C22+ROUND(($D22-$C22+1)*$E22,0)-1,"d","r"),"")))</f>
        <v/>
      </c>
      <c r="R22" s="47" t="str">
        <f aca="false">IF(OR($C22="",$D22=""),"",IF(Tasks!$D22="Milestone",IF(AND($C22&gt;=R$4,$C22&lt;R$4+IF($D$3="Day",1,7)),"◆",""),IF(AND($C22&lt;R$4+IF($D$3="Day",1,7),$D22&gt;=R$4),IF(MAX(R$4,$C22)&lt;=$C22+ROUND(($D22-$C22+1)*$E22,0)-1,"d","r"),"")))</f>
        <v/>
      </c>
      <c r="S22" s="47" t="str">
        <f aca="false">IF(OR($C22="",$D22=""),"",IF(Tasks!$D22="Milestone",IF(AND($C22&gt;=S$4,$C22&lt;S$4+IF($D$3="Day",1,7)),"◆",""),IF(AND($C22&lt;S$4+IF($D$3="Day",1,7),$D22&gt;=S$4),IF(MAX(S$4,$C22)&lt;=$C22+ROUND(($D22-$C22+1)*$E22,0)-1,"d","r"),"")))</f>
        <v/>
      </c>
      <c r="T22" s="47" t="str">
        <f aca="false">IF(OR($C22="",$D22=""),"",IF(Tasks!$D22="Milestone",IF(AND($C22&gt;=T$4,$C22&lt;T$4+IF($D$3="Day",1,7)),"◆",""),IF(AND($C22&lt;T$4+IF($D$3="Day",1,7),$D22&gt;=T$4),IF(MAX(T$4,$C22)&lt;=$C22+ROUND(($D22-$C22+1)*$E22,0)-1,"d","r"),"")))</f>
        <v/>
      </c>
      <c r="U22" s="47" t="str">
        <f aca="false">IF(OR($C22="",$D22=""),"",IF(Tasks!$D22="Milestone",IF(AND($C22&gt;=U$4,$C22&lt;U$4+IF($D$3="Day",1,7)),"◆",""),IF(AND($C22&lt;U$4+IF($D$3="Day",1,7),$D22&gt;=U$4),IF(MAX(U$4,$C22)&lt;=$C22+ROUND(($D22-$C22+1)*$E22,0)-1,"d","r"),"")))</f>
        <v/>
      </c>
      <c r="V22" s="47" t="str">
        <f aca="false">IF(OR($C22="",$D22=""),"",IF(Tasks!$D22="Milestone",IF(AND($C22&gt;=V$4,$C22&lt;V$4+IF($D$3="Day",1,7)),"◆",""),IF(AND($C22&lt;V$4+IF($D$3="Day",1,7),$D22&gt;=V$4),IF(MAX(V$4,$C22)&lt;=$C22+ROUND(($D22-$C22+1)*$E22,0)-1,"d","r"),"")))</f>
        <v/>
      </c>
      <c r="W22" s="47" t="str">
        <f aca="false">IF(OR($C22="",$D22=""),"",IF(Tasks!$D22="Milestone",IF(AND($C22&gt;=W$4,$C22&lt;W$4+IF($D$3="Day",1,7)),"◆",""),IF(AND($C22&lt;W$4+IF($D$3="Day",1,7),$D22&gt;=W$4),IF(MAX(W$4,$C22)&lt;=$C22+ROUND(($D22-$C22+1)*$E22,0)-1,"d","r"),"")))</f>
        <v/>
      </c>
      <c r="X22" s="47" t="str">
        <f aca="false">IF(OR($C22="",$D22=""),"",IF(Tasks!$D22="Milestone",IF(AND($C22&gt;=X$4,$C22&lt;X$4+IF($D$3="Day",1,7)),"◆",""),IF(AND($C22&lt;X$4+IF($D$3="Day",1,7),$D22&gt;=X$4),IF(MAX(X$4,$C22)&lt;=$C22+ROUND(($D22-$C22+1)*$E22,0)-1,"d","r"),"")))</f>
        <v/>
      </c>
      <c r="Y22" s="47" t="str">
        <f aca="false">IF(OR($C22="",$D22=""),"",IF(Tasks!$D22="Milestone",IF(AND($C22&gt;=Y$4,$C22&lt;Y$4+IF($D$3="Day",1,7)),"◆",""),IF(AND($C22&lt;Y$4+IF($D$3="Day",1,7),$D22&gt;=Y$4),IF(MAX(Y$4,$C22)&lt;=$C22+ROUND(($D22-$C22+1)*$E22,0)-1,"d","r"),"")))</f>
        <v/>
      </c>
      <c r="Z22" s="47" t="str">
        <f aca="false">IF(OR($C22="",$D22=""),"",IF(Tasks!$D22="Milestone",IF(AND($C22&gt;=Z$4,$C22&lt;Z$4+IF($D$3="Day",1,7)),"◆",""),IF(AND($C22&lt;Z$4+IF($D$3="Day",1,7),$D22&gt;=Z$4),IF(MAX(Z$4,$C22)&lt;=$C22+ROUND(($D22-$C22+1)*$E22,0)-1,"d","r"),"")))</f>
        <v/>
      </c>
      <c r="AA22" s="47" t="str">
        <f aca="false">IF(OR($C22="",$D22=""),"",IF(Tasks!$D22="Milestone",IF(AND($C22&gt;=AA$4,$C22&lt;AA$4+IF($D$3="Day",1,7)),"◆",""),IF(AND($C22&lt;AA$4+IF($D$3="Day",1,7),$D22&gt;=AA$4),IF(MAX(AA$4,$C22)&lt;=$C22+ROUND(($D22-$C22+1)*$E22,0)-1,"d","r"),"")))</f>
        <v/>
      </c>
      <c r="AB22" s="47" t="str">
        <f aca="false">IF(OR($C22="",$D22=""),"",IF(Tasks!$D22="Milestone",IF(AND($C22&gt;=AB$4,$C22&lt;AB$4+IF($D$3="Day",1,7)),"◆",""),IF(AND($C22&lt;AB$4+IF($D$3="Day",1,7),$D22&gt;=AB$4),IF(MAX(AB$4,$C22)&lt;=$C22+ROUND(($D22-$C22+1)*$E22,0)-1,"d","r"),"")))</f>
        <v/>
      </c>
      <c r="AC22" s="47" t="str">
        <f aca="false">IF(OR($C22="",$D22=""),"",IF(Tasks!$D22="Milestone",IF(AND($C22&gt;=AC$4,$C22&lt;AC$4+IF($D$3="Day",1,7)),"◆",""),IF(AND($C22&lt;AC$4+IF($D$3="Day",1,7),$D22&gt;=AC$4),IF(MAX(AC$4,$C22)&lt;=$C22+ROUND(($D22-$C22+1)*$E22,0)-1,"d","r"),"")))</f>
        <v/>
      </c>
      <c r="AD22" s="47" t="str">
        <f aca="false">IF(OR($C22="",$D22=""),"",IF(Tasks!$D22="Milestone",IF(AND($C22&gt;=AD$4,$C22&lt;AD$4+IF($D$3="Day",1,7)),"◆",""),IF(AND($C22&lt;AD$4+IF($D$3="Day",1,7),$D22&gt;=AD$4),IF(MAX(AD$4,$C22)&lt;=$C22+ROUND(($D22-$C22+1)*$E22,0)-1,"d","r"),"")))</f>
        <v/>
      </c>
      <c r="AE22" s="47" t="str">
        <f aca="false">IF(OR($C22="",$D22=""),"",IF(Tasks!$D22="Milestone",IF(AND($C22&gt;=AE$4,$C22&lt;AE$4+IF($D$3="Day",1,7)),"◆",""),IF(AND($C22&lt;AE$4+IF($D$3="Day",1,7),$D22&gt;=AE$4),IF(MAX(AE$4,$C22)&lt;=$C22+ROUND(($D22-$C22+1)*$E22,0)-1,"d","r"),"")))</f>
        <v/>
      </c>
      <c r="AF22" s="47" t="str">
        <f aca="false">IF(OR($C22="",$D22=""),"",IF(Tasks!$D22="Milestone",IF(AND($C22&gt;=AF$4,$C22&lt;AF$4+IF($D$3="Day",1,7)),"◆",""),IF(AND($C22&lt;AF$4+IF($D$3="Day",1,7),$D22&gt;=AF$4),IF(MAX(AF$4,$C22)&lt;=$C22+ROUND(($D22-$C22+1)*$E22,0)-1,"d","r"),"")))</f>
        <v/>
      </c>
      <c r="AG22" s="47" t="str">
        <f aca="false">IF(OR($C22="",$D22=""),"",IF(Tasks!$D22="Milestone",IF(AND($C22&gt;=AG$4,$C22&lt;AG$4+IF($D$3="Day",1,7)),"◆",""),IF(AND($C22&lt;AG$4+IF($D$3="Day",1,7),$D22&gt;=AG$4),IF(MAX(AG$4,$C22)&lt;=$C22+ROUND(($D22-$C22+1)*$E22,0)-1,"d","r"),"")))</f>
        <v/>
      </c>
      <c r="AH22" s="47" t="str">
        <f aca="false">IF(OR($C22="",$D22=""),"",IF(Tasks!$D22="Milestone",IF(AND($C22&gt;=AH$4,$C22&lt;AH$4+IF($D$3="Day",1,7)),"◆",""),IF(AND($C22&lt;AH$4+IF($D$3="Day",1,7),$D22&gt;=AH$4),IF(MAX(AH$4,$C22)&lt;=$C22+ROUND(($D22-$C22+1)*$E22,0)-1,"d","r"),"")))</f>
        <v/>
      </c>
      <c r="AI22" s="47" t="str">
        <f aca="false">IF(OR($C22="",$D22=""),"",IF(Tasks!$D22="Milestone",IF(AND($C22&gt;=AI$4,$C22&lt;AI$4+IF($D$3="Day",1,7)),"◆",""),IF(AND($C22&lt;AI$4+IF($D$3="Day",1,7),$D22&gt;=AI$4),IF(MAX(AI$4,$C22)&lt;=$C22+ROUND(($D22-$C22+1)*$E22,0)-1,"d","r"),"")))</f>
        <v/>
      </c>
      <c r="AJ22" s="47" t="str">
        <f aca="false">IF(OR($C22="",$D22=""),"",IF(Tasks!$D22="Milestone",IF(AND($C22&gt;=AJ$4,$C22&lt;AJ$4+IF($D$3="Day",1,7)),"◆",""),IF(AND($C22&lt;AJ$4+IF($D$3="Day",1,7),$D22&gt;=AJ$4),IF(MAX(AJ$4,$C22)&lt;=$C22+ROUND(($D22-$C22+1)*$E22,0)-1,"d","r"),"")))</f>
        <v/>
      </c>
      <c r="AK22" s="47" t="str">
        <f aca="false">IF(OR($C22="",$D22=""),"",IF(Tasks!$D22="Milestone",IF(AND($C22&gt;=AK$4,$C22&lt;AK$4+IF($D$3="Day",1,7)),"◆",""),IF(AND($C22&lt;AK$4+IF($D$3="Day",1,7),$D22&gt;=AK$4),IF(MAX(AK$4,$C22)&lt;=$C22+ROUND(($D22-$C22+1)*$E22,0)-1,"d","r"),"")))</f>
        <v/>
      </c>
      <c r="AL22" s="47" t="str">
        <f aca="false">IF(OR($C22="",$D22=""),"",IF(Tasks!$D22="Milestone",IF(AND($C22&gt;=AL$4,$C22&lt;AL$4+IF($D$3="Day",1,7)),"◆",""),IF(AND($C22&lt;AL$4+IF($D$3="Day",1,7),$D22&gt;=AL$4),IF(MAX(AL$4,$C22)&lt;=$C22+ROUND(($D22-$C22+1)*$E22,0)-1,"d","r"),"")))</f>
        <v/>
      </c>
      <c r="AM22" s="47" t="str">
        <f aca="false">IF(OR($C22="",$D22=""),"",IF(Tasks!$D22="Milestone",IF(AND($C22&gt;=AM$4,$C22&lt;AM$4+IF($D$3="Day",1,7)),"◆",""),IF(AND($C22&lt;AM$4+IF($D$3="Day",1,7),$D22&gt;=AM$4),IF(MAX(AM$4,$C22)&lt;=$C22+ROUND(($D22-$C22+1)*$E22,0)-1,"d","r"),"")))</f>
        <v/>
      </c>
      <c r="AN22" s="47" t="str">
        <f aca="false">IF(OR($C22="",$D22=""),"",IF(Tasks!$D22="Milestone",IF(AND($C22&gt;=AN$4,$C22&lt;AN$4+IF($D$3="Day",1,7)),"◆",""),IF(AND($C22&lt;AN$4+IF($D$3="Day",1,7),$D22&gt;=AN$4),IF(MAX(AN$4,$C22)&lt;=$C22+ROUND(($D22-$C22+1)*$E22,0)-1,"d","r"),"")))</f>
        <v/>
      </c>
      <c r="AO22" s="47" t="str">
        <f aca="false">IF(OR($C22="",$D22=""),"",IF(Tasks!$D22="Milestone",IF(AND($C22&gt;=AO$4,$C22&lt;AO$4+IF($D$3="Day",1,7)),"◆",""),IF(AND($C22&lt;AO$4+IF($D$3="Day",1,7),$D22&gt;=AO$4),IF(MAX(AO$4,$C22)&lt;=$C22+ROUND(($D22-$C22+1)*$E22,0)-1,"d","r"),"")))</f>
        <v/>
      </c>
      <c r="AP22" s="47" t="str">
        <f aca="false">IF(OR($C22="",$D22=""),"",IF(Tasks!$D22="Milestone",IF(AND($C22&gt;=AP$4,$C22&lt;AP$4+IF($D$3="Day",1,7)),"◆",""),IF(AND($C22&lt;AP$4+IF($D$3="Day",1,7),$D22&gt;=AP$4),IF(MAX(AP$4,$C22)&lt;=$C22+ROUND(($D22-$C22+1)*$E22,0)-1,"d","r"),"")))</f>
        <v/>
      </c>
      <c r="AQ22" s="47" t="str">
        <f aca="false">IF(OR($C22="",$D22=""),"",IF(Tasks!$D22="Milestone",IF(AND($C22&gt;=AQ$4,$C22&lt;AQ$4+IF($D$3="Day",1,7)),"◆",""),IF(AND($C22&lt;AQ$4+IF($D$3="Day",1,7),$D22&gt;=AQ$4),IF(MAX(AQ$4,$C22)&lt;=$C22+ROUND(($D22-$C22+1)*$E22,0)-1,"d","r"),"")))</f>
        <v/>
      </c>
      <c r="AR22" s="47" t="str">
        <f aca="false">IF(OR($C22="",$D22=""),"",IF(Tasks!$D22="Milestone",IF(AND($C22&gt;=AR$4,$C22&lt;AR$4+IF($D$3="Day",1,7)),"◆",""),IF(AND($C22&lt;AR$4+IF($D$3="Day",1,7),$D22&gt;=AR$4),IF(MAX(AR$4,$C22)&lt;=$C22+ROUND(($D22-$C22+1)*$E22,0)-1,"d","r"),"")))</f>
        <v/>
      </c>
      <c r="AS22" s="47" t="str">
        <f aca="false">IF(OR($C22="",$D22=""),"",IF(Tasks!$D22="Milestone",IF(AND($C22&gt;=AS$4,$C22&lt;AS$4+IF($D$3="Day",1,7)),"◆",""),IF(AND($C22&lt;AS$4+IF($D$3="Day",1,7),$D22&gt;=AS$4),IF(MAX(AS$4,$C22)&lt;=$C22+ROUND(($D22-$C22+1)*$E22,0)-1,"d","r"),"")))</f>
        <v/>
      </c>
      <c r="AT22" s="47" t="str">
        <f aca="false">IF(OR($C22="",$D22=""),"",IF(Tasks!$D22="Milestone",IF(AND($C22&gt;=AT$4,$C22&lt;AT$4+IF($D$3="Day",1,7)),"◆",""),IF(AND($C22&lt;AT$4+IF($D$3="Day",1,7),$D22&gt;=AT$4),IF(MAX(AT$4,$C22)&lt;=$C22+ROUND(($D22-$C22+1)*$E22,0)-1,"d","r"),"")))</f>
        <v/>
      </c>
      <c r="AU22" s="47" t="str">
        <f aca="false">IF(OR($C22="",$D22=""),"",IF(Tasks!$D22="Milestone",IF(AND($C22&gt;=AU$4,$C22&lt;AU$4+IF($D$3="Day",1,7)),"◆",""),IF(AND($C22&lt;AU$4+IF($D$3="Day",1,7),$D22&gt;=AU$4),IF(MAX(AU$4,$C22)&lt;=$C22+ROUND(($D22-$C22+1)*$E22,0)-1,"d","r"),"")))</f>
        <v/>
      </c>
      <c r="AV22" s="47" t="str">
        <f aca="false">IF(OR($C22="",$D22=""),"",IF(Tasks!$D22="Milestone",IF(AND($C22&gt;=AV$4,$C22&lt;AV$4+IF($D$3="Day",1,7)),"◆",""),IF(AND($C22&lt;AV$4+IF($D$3="Day",1,7),$D22&gt;=AV$4),IF(MAX(AV$4,$C22)&lt;=$C22+ROUND(($D22-$C22+1)*$E22,0)-1,"d","r"),"")))</f>
        <v/>
      </c>
      <c r="AW22" s="47" t="str">
        <f aca="false">IF(OR($C22="",$D22=""),"",IF(Tasks!$D22="Milestone",IF(AND($C22&gt;=AW$4,$C22&lt;AW$4+IF($D$3="Day",1,7)),"◆",""),IF(AND($C22&lt;AW$4+IF($D$3="Day",1,7),$D22&gt;=AW$4),IF(MAX(AW$4,$C22)&lt;=$C22+ROUND(($D22-$C22+1)*$E22,0)-1,"d","r"),"")))</f>
        <v/>
      </c>
      <c r="AX22" s="47" t="str">
        <f aca="false">IF(OR($C22="",$D22=""),"",IF(Tasks!$D22="Milestone",IF(AND($C22&gt;=AX$4,$C22&lt;AX$4+IF($D$3="Day",1,7)),"◆",""),IF(AND($C22&lt;AX$4+IF($D$3="Day",1,7),$D22&gt;=AX$4),IF(MAX(AX$4,$C22)&lt;=$C22+ROUND(($D22-$C22+1)*$E22,0)-1,"d","r"),"")))</f>
        <v/>
      </c>
      <c r="AY22" s="47" t="str">
        <f aca="false">IF(OR($C22="",$D22=""),"",IF(Tasks!$D22="Milestone",IF(AND($C22&gt;=AY$4,$C22&lt;AY$4+IF($D$3="Day",1,7)),"◆",""),IF(AND($C22&lt;AY$4+IF($D$3="Day",1,7),$D22&gt;=AY$4),IF(MAX(AY$4,$C22)&lt;=$C22+ROUND(($D22-$C22+1)*$E22,0)-1,"d","r"),"")))</f>
        <v/>
      </c>
      <c r="AZ22" s="47" t="str">
        <f aca="false">IF(OR($C22="",$D22=""),"",IF(Tasks!$D22="Milestone",IF(AND($C22&gt;=AZ$4,$C22&lt;AZ$4+IF($D$3="Day",1,7)),"◆",""),IF(AND($C22&lt;AZ$4+IF($D$3="Day",1,7),$D22&gt;=AZ$4),IF(MAX(AZ$4,$C22)&lt;=$C22+ROUND(($D22-$C22+1)*$E22,0)-1,"d","r"),"")))</f>
        <v/>
      </c>
      <c r="BA22" s="47" t="str">
        <f aca="false">IF(OR($C22="",$D22=""),"",IF(Tasks!$D22="Milestone",IF(AND($C22&gt;=BA$4,$C22&lt;BA$4+IF($D$3="Day",1,7)),"◆",""),IF(AND($C22&lt;BA$4+IF($D$3="Day",1,7),$D22&gt;=BA$4),IF(MAX(BA$4,$C22)&lt;=$C22+ROUND(($D22-$C22+1)*$E22,0)-1,"d","r"),"")))</f>
        <v/>
      </c>
      <c r="BB22" s="47" t="str">
        <f aca="false">IF(OR($C22="",$D22=""),"",IF(Tasks!$D22="Milestone",IF(AND($C22&gt;=BB$4,$C22&lt;BB$4+IF($D$3="Day",1,7)),"◆",""),IF(AND($C22&lt;BB$4+IF($D$3="Day",1,7),$D22&gt;=BB$4),IF(MAX(BB$4,$C22)&lt;=$C22+ROUND(($D22-$C22+1)*$E22,0)-1,"d","r"),"")))</f>
        <v/>
      </c>
      <c r="BC22" s="47" t="str">
        <f aca="false">IF(OR($C22="",$D22=""),"",IF(Tasks!$D22="Milestone",IF(AND($C22&gt;=BC$4,$C22&lt;BC$4+IF($D$3="Day",1,7)),"◆",""),IF(AND($C22&lt;BC$4+IF($D$3="Day",1,7),$D22&gt;=BC$4),IF(MAX(BC$4,$C22)&lt;=$C22+ROUND(($D22-$C22+1)*$E22,0)-1,"d","r"),"")))</f>
        <v/>
      </c>
      <c r="BD22" s="47" t="str">
        <f aca="false">IF(OR($C22="",$D22=""),"",IF(Tasks!$D22="Milestone",IF(AND($C22&gt;=BD$4,$C22&lt;BD$4+IF($D$3="Day",1,7)),"◆",""),IF(AND($C22&lt;BD$4+IF($D$3="Day",1,7),$D22&gt;=BD$4),IF(MAX(BD$4,$C22)&lt;=$C22+ROUND(($D22-$C22+1)*$E22,0)-1,"d","r"),"")))</f>
        <v/>
      </c>
      <c r="BE22" s="47" t="str">
        <f aca="false">IF(OR($C22="",$D22=""),"",IF(Tasks!$D22="Milestone",IF(AND($C22&gt;=BE$4,$C22&lt;BE$4+IF($D$3="Day",1,7)),"◆",""),IF(AND($C22&lt;BE$4+IF($D$3="Day",1,7),$D22&gt;=BE$4),IF(MAX(BE$4,$C22)&lt;=$C22+ROUND(($D22-$C22+1)*$E22,0)-1,"d","r"),"")))</f>
        <v/>
      </c>
    </row>
    <row r="23" customFormat="false" ht="18" hidden="false" customHeight="true" outlineLevel="0" collapsed="false">
      <c r="A23" s="43" t="str">
        <f aca="false">IF(Tasks!$B23="","",IF(Tasks!$D23="Milestone","◆ ","")&amp;Tasks!B23)</f>
        <v/>
      </c>
      <c r="B23" s="44" t="str">
        <f aca="false">IF(Tasks!$B23="","",IF(Tasks!C23="","",Tasks!C23))</f>
        <v/>
      </c>
      <c r="C23" s="45" t="str">
        <f aca="false">IF(OR(Tasks!$B23="",Tasks!E23=""),"",Tasks!E23)</f>
        <v/>
      </c>
      <c r="D23" s="45" t="str">
        <f aca="false">IF(Tasks!$B23="","",Tasks!G23)</f>
        <v/>
      </c>
      <c r="E23" s="46" t="str">
        <f aca="false">IF(Tasks!$B23="","",N(Tasks!H23))</f>
        <v/>
      </c>
      <c r="F23" s="47" t="str">
        <f aca="false">IF(OR($C23="",$D23=""),"",IF(Tasks!$D23="Milestone",IF(AND($C23&gt;=F$4,$C23&lt;F$4+IF($D$3="Day",1,7)),"◆",""),IF(AND($C23&lt;F$4+IF($D$3="Day",1,7),$D23&gt;=F$4),IF(MAX(F$4,$C23)&lt;=$C23+ROUND(($D23-$C23+1)*$E23,0)-1,"d","r"),"")))</f>
        <v/>
      </c>
      <c r="G23" s="47" t="str">
        <f aca="false">IF(OR($C23="",$D23=""),"",IF(Tasks!$D23="Milestone",IF(AND($C23&gt;=G$4,$C23&lt;G$4+IF($D$3="Day",1,7)),"◆",""),IF(AND($C23&lt;G$4+IF($D$3="Day",1,7),$D23&gt;=G$4),IF(MAX(G$4,$C23)&lt;=$C23+ROUND(($D23-$C23+1)*$E23,0)-1,"d","r"),"")))</f>
        <v/>
      </c>
      <c r="H23" s="47" t="str">
        <f aca="false">IF(OR($C23="",$D23=""),"",IF(Tasks!$D23="Milestone",IF(AND($C23&gt;=H$4,$C23&lt;H$4+IF($D$3="Day",1,7)),"◆",""),IF(AND($C23&lt;H$4+IF($D$3="Day",1,7),$D23&gt;=H$4),IF(MAX(H$4,$C23)&lt;=$C23+ROUND(($D23-$C23+1)*$E23,0)-1,"d","r"),"")))</f>
        <v/>
      </c>
      <c r="I23" s="47" t="str">
        <f aca="false">IF(OR($C23="",$D23=""),"",IF(Tasks!$D23="Milestone",IF(AND($C23&gt;=I$4,$C23&lt;I$4+IF($D$3="Day",1,7)),"◆",""),IF(AND($C23&lt;I$4+IF($D$3="Day",1,7),$D23&gt;=I$4),IF(MAX(I$4,$C23)&lt;=$C23+ROUND(($D23-$C23+1)*$E23,0)-1,"d","r"),"")))</f>
        <v/>
      </c>
      <c r="J23" s="47" t="str">
        <f aca="false">IF(OR($C23="",$D23=""),"",IF(Tasks!$D23="Milestone",IF(AND($C23&gt;=J$4,$C23&lt;J$4+IF($D$3="Day",1,7)),"◆",""),IF(AND($C23&lt;J$4+IF($D$3="Day",1,7),$D23&gt;=J$4),IF(MAX(J$4,$C23)&lt;=$C23+ROUND(($D23-$C23+1)*$E23,0)-1,"d","r"),"")))</f>
        <v/>
      </c>
      <c r="K23" s="47" t="str">
        <f aca="false">IF(OR($C23="",$D23=""),"",IF(Tasks!$D23="Milestone",IF(AND($C23&gt;=K$4,$C23&lt;K$4+IF($D$3="Day",1,7)),"◆",""),IF(AND($C23&lt;K$4+IF($D$3="Day",1,7),$D23&gt;=K$4),IF(MAX(K$4,$C23)&lt;=$C23+ROUND(($D23-$C23+1)*$E23,0)-1,"d","r"),"")))</f>
        <v/>
      </c>
      <c r="L23" s="47" t="str">
        <f aca="false">IF(OR($C23="",$D23=""),"",IF(Tasks!$D23="Milestone",IF(AND($C23&gt;=L$4,$C23&lt;L$4+IF($D$3="Day",1,7)),"◆",""),IF(AND($C23&lt;L$4+IF($D$3="Day",1,7),$D23&gt;=L$4),IF(MAX(L$4,$C23)&lt;=$C23+ROUND(($D23-$C23+1)*$E23,0)-1,"d","r"),"")))</f>
        <v/>
      </c>
      <c r="M23" s="47" t="str">
        <f aca="false">IF(OR($C23="",$D23=""),"",IF(Tasks!$D23="Milestone",IF(AND($C23&gt;=M$4,$C23&lt;M$4+IF($D$3="Day",1,7)),"◆",""),IF(AND($C23&lt;M$4+IF($D$3="Day",1,7),$D23&gt;=M$4),IF(MAX(M$4,$C23)&lt;=$C23+ROUND(($D23-$C23+1)*$E23,0)-1,"d","r"),"")))</f>
        <v/>
      </c>
      <c r="N23" s="47" t="str">
        <f aca="false">IF(OR($C23="",$D23=""),"",IF(Tasks!$D23="Milestone",IF(AND($C23&gt;=N$4,$C23&lt;N$4+IF($D$3="Day",1,7)),"◆",""),IF(AND($C23&lt;N$4+IF($D$3="Day",1,7),$D23&gt;=N$4),IF(MAX(N$4,$C23)&lt;=$C23+ROUND(($D23-$C23+1)*$E23,0)-1,"d","r"),"")))</f>
        <v/>
      </c>
      <c r="O23" s="47" t="str">
        <f aca="false">IF(OR($C23="",$D23=""),"",IF(Tasks!$D23="Milestone",IF(AND($C23&gt;=O$4,$C23&lt;O$4+IF($D$3="Day",1,7)),"◆",""),IF(AND($C23&lt;O$4+IF($D$3="Day",1,7),$D23&gt;=O$4),IF(MAX(O$4,$C23)&lt;=$C23+ROUND(($D23-$C23+1)*$E23,0)-1,"d","r"),"")))</f>
        <v/>
      </c>
      <c r="P23" s="47" t="str">
        <f aca="false">IF(OR($C23="",$D23=""),"",IF(Tasks!$D23="Milestone",IF(AND($C23&gt;=P$4,$C23&lt;P$4+IF($D$3="Day",1,7)),"◆",""),IF(AND($C23&lt;P$4+IF($D$3="Day",1,7),$D23&gt;=P$4),IF(MAX(P$4,$C23)&lt;=$C23+ROUND(($D23-$C23+1)*$E23,0)-1,"d","r"),"")))</f>
        <v/>
      </c>
      <c r="Q23" s="47" t="str">
        <f aca="false">IF(OR($C23="",$D23=""),"",IF(Tasks!$D23="Milestone",IF(AND($C23&gt;=Q$4,$C23&lt;Q$4+IF($D$3="Day",1,7)),"◆",""),IF(AND($C23&lt;Q$4+IF($D$3="Day",1,7),$D23&gt;=Q$4),IF(MAX(Q$4,$C23)&lt;=$C23+ROUND(($D23-$C23+1)*$E23,0)-1,"d","r"),"")))</f>
        <v/>
      </c>
      <c r="R23" s="47" t="str">
        <f aca="false">IF(OR($C23="",$D23=""),"",IF(Tasks!$D23="Milestone",IF(AND($C23&gt;=R$4,$C23&lt;R$4+IF($D$3="Day",1,7)),"◆",""),IF(AND($C23&lt;R$4+IF($D$3="Day",1,7),$D23&gt;=R$4),IF(MAX(R$4,$C23)&lt;=$C23+ROUND(($D23-$C23+1)*$E23,0)-1,"d","r"),"")))</f>
        <v/>
      </c>
      <c r="S23" s="47" t="str">
        <f aca="false">IF(OR($C23="",$D23=""),"",IF(Tasks!$D23="Milestone",IF(AND($C23&gt;=S$4,$C23&lt;S$4+IF($D$3="Day",1,7)),"◆",""),IF(AND($C23&lt;S$4+IF($D$3="Day",1,7),$D23&gt;=S$4),IF(MAX(S$4,$C23)&lt;=$C23+ROUND(($D23-$C23+1)*$E23,0)-1,"d","r"),"")))</f>
        <v/>
      </c>
      <c r="T23" s="47" t="str">
        <f aca="false">IF(OR($C23="",$D23=""),"",IF(Tasks!$D23="Milestone",IF(AND($C23&gt;=T$4,$C23&lt;T$4+IF($D$3="Day",1,7)),"◆",""),IF(AND($C23&lt;T$4+IF($D$3="Day",1,7),$D23&gt;=T$4),IF(MAX(T$4,$C23)&lt;=$C23+ROUND(($D23-$C23+1)*$E23,0)-1,"d","r"),"")))</f>
        <v/>
      </c>
      <c r="U23" s="47" t="str">
        <f aca="false">IF(OR($C23="",$D23=""),"",IF(Tasks!$D23="Milestone",IF(AND($C23&gt;=U$4,$C23&lt;U$4+IF($D$3="Day",1,7)),"◆",""),IF(AND($C23&lt;U$4+IF($D$3="Day",1,7),$D23&gt;=U$4),IF(MAX(U$4,$C23)&lt;=$C23+ROUND(($D23-$C23+1)*$E23,0)-1,"d","r"),"")))</f>
        <v/>
      </c>
      <c r="V23" s="47" t="str">
        <f aca="false">IF(OR($C23="",$D23=""),"",IF(Tasks!$D23="Milestone",IF(AND($C23&gt;=V$4,$C23&lt;V$4+IF($D$3="Day",1,7)),"◆",""),IF(AND($C23&lt;V$4+IF($D$3="Day",1,7),$D23&gt;=V$4),IF(MAX(V$4,$C23)&lt;=$C23+ROUND(($D23-$C23+1)*$E23,0)-1,"d","r"),"")))</f>
        <v/>
      </c>
      <c r="W23" s="47" t="str">
        <f aca="false">IF(OR($C23="",$D23=""),"",IF(Tasks!$D23="Milestone",IF(AND($C23&gt;=W$4,$C23&lt;W$4+IF($D$3="Day",1,7)),"◆",""),IF(AND($C23&lt;W$4+IF($D$3="Day",1,7),$D23&gt;=W$4),IF(MAX(W$4,$C23)&lt;=$C23+ROUND(($D23-$C23+1)*$E23,0)-1,"d","r"),"")))</f>
        <v/>
      </c>
      <c r="X23" s="47" t="str">
        <f aca="false">IF(OR($C23="",$D23=""),"",IF(Tasks!$D23="Milestone",IF(AND($C23&gt;=X$4,$C23&lt;X$4+IF($D$3="Day",1,7)),"◆",""),IF(AND($C23&lt;X$4+IF($D$3="Day",1,7),$D23&gt;=X$4),IF(MAX(X$4,$C23)&lt;=$C23+ROUND(($D23-$C23+1)*$E23,0)-1,"d","r"),"")))</f>
        <v/>
      </c>
      <c r="Y23" s="47" t="str">
        <f aca="false">IF(OR($C23="",$D23=""),"",IF(Tasks!$D23="Milestone",IF(AND($C23&gt;=Y$4,$C23&lt;Y$4+IF($D$3="Day",1,7)),"◆",""),IF(AND($C23&lt;Y$4+IF($D$3="Day",1,7),$D23&gt;=Y$4),IF(MAX(Y$4,$C23)&lt;=$C23+ROUND(($D23-$C23+1)*$E23,0)-1,"d","r"),"")))</f>
        <v/>
      </c>
      <c r="Z23" s="47" t="str">
        <f aca="false">IF(OR($C23="",$D23=""),"",IF(Tasks!$D23="Milestone",IF(AND($C23&gt;=Z$4,$C23&lt;Z$4+IF($D$3="Day",1,7)),"◆",""),IF(AND($C23&lt;Z$4+IF($D$3="Day",1,7),$D23&gt;=Z$4),IF(MAX(Z$4,$C23)&lt;=$C23+ROUND(($D23-$C23+1)*$E23,0)-1,"d","r"),"")))</f>
        <v/>
      </c>
      <c r="AA23" s="47" t="str">
        <f aca="false">IF(OR($C23="",$D23=""),"",IF(Tasks!$D23="Milestone",IF(AND($C23&gt;=AA$4,$C23&lt;AA$4+IF($D$3="Day",1,7)),"◆",""),IF(AND($C23&lt;AA$4+IF($D$3="Day",1,7),$D23&gt;=AA$4),IF(MAX(AA$4,$C23)&lt;=$C23+ROUND(($D23-$C23+1)*$E23,0)-1,"d","r"),"")))</f>
        <v/>
      </c>
      <c r="AB23" s="47" t="str">
        <f aca="false">IF(OR($C23="",$D23=""),"",IF(Tasks!$D23="Milestone",IF(AND($C23&gt;=AB$4,$C23&lt;AB$4+IF($D$3="Day",1,7)),"◆",""),IF(AND($C23&lt;AB$4+IF($D$3="Day",1,7),$D23&gt;=AB$4),IF(MAX(AB$4,$C23)&lt;=$C23+ROUND(($D23-$C23+1)*$E23,0)-1,"d","r"),"")))</f>
        <v/>
      </c>
      <c r="AC23" s="47" t="str">
        <f aca="false">IF(OR($C23="",$D23=""),"",IF(Tasks!$D23="Milestone",IF(AND($C23&gt;=AC$4,$C23&lt;AC$4+IF($D$3="Day",1,7)),"◆",""),IF(AND($C23&lt;AC$4+IF($D$3="Day",1,7),$D23&gt;=AC$4),IF(MAX(AC$4,$C23)&lt;=$C23+ROUND(($D23-$C23+1)*$E23,0)-1,"d","r"),"")))</f>
        <v/>
      </c>
      <c r="AD23" s="47" t="str">
        <f aca="false">IF(OR($C23="",$D23=""),"",IF(Tasks!$D23="Milestone",IF(AND($C23&gt;=AD$4,$C23&lt;AD$4+IF($D$3="Day",1,7)),"◆",""),IF(AND($C23&lt;AD$4+IF($D$3="Day",1,7),$D23&gt;=AD$4),IF(MAX(AD$4,$C23)&lt;=$C23+ROUND(($D23-$C23+1)*$E23,0)-1,"d","r"),"")))</f>
        <v/>
      </c>
      <c r="AE23" s="47" t="str">
        <f aca="false">IF(OR($C23="",$D23=""),"",IF(Tasks!$D23="Milestone",IF(AND($C23&gt;=AE$4,$C23&lt;AE$4+IF($D$3="Day",1,7)),"◆",""),IF(AND($C23&lt;AE$4+IF($D$3="Day",1,7),$D23&gt;=AE$4),IF(MAX(AE$4,$C23)&lt;=$C23+ROUND(($D23-$C23+1)*$E23,0)-1,"d","r"),"")))</f>
        <v/>
      </c>
      <c r="AF23" s="47" t="str">
        <f aca="false">IF(OR($C23="",$D23=""),"",IF(Tasks!$D23="Milestone",IF(AND($C23&gt;=AF$4,$C23&lt;AF$4+IF($D$3="Day",1,7)),"◆",""),IF(AND($C23&lt;AF$4+IF($D$3="Day",1,7),$D23&gt;=AF$4),IF(MAX(AF$4,$C23)&lt;=$C23+ROUND(($D23-$C23+1)*$E23,0)-1,"d","r"),"")))</f>
        <v/>
      </c>
      <c r="AG23" s="47" t="str">
        <f aca="false">IF(OR($C23="",$D23=""),"",IF(Tasks!$D23="Milestone",IF(AND($C23&gt;=AG$4,$C23&lt;AG$4+IF($D$3="Day",1,7)),"◆",""),IF(AND($C23&lt;AG$4+IF($D$3="Day",1,7),$D23&gt;=AG$4),IF(MAX(AG$4,$C23)&lt;=$C23+ROUND(($D23-$C23+1)*$E23,0)-1,"d","r"),"")))</f>
        <v/>
      </c>
      <c r="AH23" s="47" t="str">
        <f aca="false">IF(OR($C23="",$D23=""),"",IF(Tasks!$D23="Milestone",IF(AND($C23&gt;=AH$4,$C23&lt;AH$4+IF($D$3="Day",1,7)),"◆",""),IF(AND($C23&lt;AH$4+IF($D$3="Day",1,7),$D23&gt;=AH$4),IF(MAX(AH$4,$C23)&lt;=$C23+ROUND(($D23-$C23+1)*$E23,0)-1,"d","r"),"")))</f>
        <v/>
      </c>
      <c r="AI23" s="47" t="str">
        <f aca="false">IF(OR($C23="",$D23=""),"",IF(Tasks!$D23="Milestone",IF(AND($C23&gt;=AI$4,$C23&lt;AI$4+IF($D$3="Day",1,7)),"◆",""),IF(AND($C23&lt;AI$4+IF($D$3="Day",1,7),$D23&gt;=AI$4),IF(MAX(AI$4,$C23)&lt;=$C23+ROUND(($D23-$C23+1)*$E23,0)-1,"d","r"),"")))</f>
        <v/>
      </c>
      <c r="AJ23" s="47" t="str">
        <f aca="false">IF(OR($C23="",$D23=""),"",IF(Tasks!$D23="Milestone",IF(AND($C23&gt;=AJ$4,$C23&lt;AJ$4+IF($D$3="Day",1,7)),"◆",""),IF(AND($C23&lt;AJ$4+IF($D$3="Day",1,7),$D23&gt;=AJ$4),IF(MAX(AJ$4,$C23)&lt;=$C23+ROUND(($D23-$C23+1)*$E23,0)-1,"d","r"),"")))</f>
        <v/>
      </c>
      <c r="AK23" s="47" t="str">
        <f aca="false">IF(OR($C23="",$D23=""),"",IF(Tasks!$D23="Milestone",IF(AND($C23&gt;=AK$4,$C23&lt;AK$4+IF($D$3="Day",1,7)),"◆",""),IF(AND($C23&lt;AK$4+IF($D$3="Day",1,7),$D23&gt;=AK$4),IF(MAX(AK$4,$C23)&lt;=$C23+ROUND(($D23-$C23+1)*$E23,0)-1,"d","r"),"")))</f>
        <v/>
      </c>
      <c r="AL23" s="47" t="str">
        <f aca="false">IF(OR($C23="",$D23=""),"",IF(Tasks!$D23="Milestone",IF(AND($C23&gt;=AL$4,$C23&lt;AL$4+IF($D$3="Day",1,7)),"◆",""),IF(AND($C23&lt;AL$4+IF($D$3="Day",1,7),$D23&gt;=AL$4),IF(MAX(AL$4,$C23)&lt;=$C23+ROUND(($D23-$C23+1)*$E23,0)-1,"d","r"),"")))</f>
        <v/>
      </c>
      <c r="AM23" s="47" t="str">
        <f aca="false">IF(OR($C23="",$D23=""),"",IF(Tasks!$D23="Milestone",IF(AND($C23&gt;=AM$4,$C23&lt;AM$4+IF($D$3="Day",1,7)),"◆",""),IF(AND($C23&lt;AM$4+IF($D$3="Day",1,7),$D23&gt;=AM$4),IF(MAX(AM$4,$C23)&lt;=$C23+ROUND(($D23-$C23+1)*$E23,0)-1,"d","r"),"")))</f>
        <v/>
      </c>
      <c r="AN23" s="47" t="str">
        <f aca="false">IF(OR($C23="",$D23=""),"",IF(Tasks!$D23="Milestone",IF(AND($C23&gt;=AN$4,$C23&lt;AN$4+IF($D$3="Day",1,7)),"◆",""),IF(AND($C23&lt;AN$4+IF($D$3="Day",1,7),$D23&gt;=AN$4),IF(MAX(AN$4,$C23)&lt;=$C23+ROUND(($D23-$C23+1)*$E23,0)-1,"d","r"),"")))</f>
        <v/>
      </c>
      <c r="AO23" s="47" t="str">
        <f aca="false">IF(OR($C23="",$D23=""),"",IF(Tasks!$D23="Milestone",IF(AND($C23&gt;=AO$4,$C23&lt;AO$4+IF($D$3="Day",1,7)),"◆",""),IF(AND($C23&lt;AO$4+IF($D$3="Day",1,7),$D23&gt;=AO$4),IF(MAX(AO$4,$C23)&lt;=$C23+ROUND(($D23-$C23+1)*$E23,0)-1,"d","r"),"")))</f>
        <v/>
      </c>
      <c r="AP23" s="47" t="str">
        <f aca="false">IF(OR($C23="",$D23=""),"",IF(Tasks!$D23="Milestone",IF(AND($C23&gt;=AP$4,$C23&lt;AP$4+IF($D$3="Day",1,7)),"◆",""),IF(AND($C23&lt;AP$4+IF($D$3="Day",1,7),$D23&gt;=AP$4),IF(MAX(AP$4,$C23)&lt;=$C23+ROUND(($D23-$C23+1)*$E23,0)-1,"d","r"),"")))</f>
        <v/>
      </c>
      <c r="AQ23" s="47" t="str">
        <f aca="false">IF(OR($C23="",$D23=""),"",IF(Tasks!$D23="Milestone",IF(AND($C23&gt;=AQ$4,$C23&lt;AQ$4+IF($D$3="Day",1,7)),"◆",""),IF(AND($C23&lt;AQ$4+IF($D$3="Day",1,7),$D23&gt;=AQ$4),IF(MAX(AQ$4,$C23)&lt;=$C23+ROUND(($D23-$C23+1)*$E23,0)-1,"d","r"),"")))</f>
        <v/>
      </c>
      <c r="AR23" s="47" t="str">
        <f aca="false">IF(OR($C23="",$D23=""),"",IF(Tasks!$D23="Milestone",IF(AND($C23&gt;=AR$4,$C23&lt;AR$4+IF($D$3="Day",1,7)),"◆",""),IF(AND($C23&lt;AR$4+IF($D$3="Day",1,7),$D23&gt;=AR$4),IF(MAX(AR$4,$C23)&lt;=$C23+ROUND(($D23-$C23+1)*$E23,0)-1,"d","r"),"")))</f>
        <v/>
      </c>
      <c r="AS23" s="47" t="str">
        <f aca="false">IF(OR($C23="",$D23=""),"",IF(Tasks!$D23="Milestone",IF(AND($C23&gt;=AS$4,$C23&lt;AS$4+IF($D$3="Day",1,7)),"◆",""),IF(AND($C23&lt;AS$4+IF($D$3="Day",1,7),$D23&gt;=AS$4),IF(MAX(AS$4,$C23)&lt;=$C23+ROUND(($D23-$C23+1)*$E23,0)-1,"d","r"),"")))</f>
        <v/>
      </c>
      <c r="AT23" s="47" t="str">
        <f aca="false">IF(OR($C23="",$D23=""),"",IF(Tasks!$D23="Milestone",IF(AND($C23&gt;=AT$4,$C23&lt;AT$4+IF($D$3="Day",1,7)),"◆",""),IF(AND($C23&lt;AT$4+IF($D$3="Day",1,7),$D23&gt;=AT$4),IF(MAX(AT$4,$C23)&lt;=$C23+ROUND(($D23-$C23+1)*$E23,0)-1,"d","r"),"")))</f>
        <v/>
      </c>
      <c r="AU23" s="47" t="str">
        <f aca="false">IF(OR($C23="",$D23=""),"",IF(Tasks!$D23="Milestone",IF(AND($C23&gt;=AU$4,$C23&lt;AU$4+IF($D$3="Day",1,7)),"◆",""),IF(AND($C23&lt;AU$4+IF($D$3="Day",1,7),$D23&gt;=AU$4),IF(MAX(AU$4,$C23)&lt;=$C23+ROUND(($D23-$C23+1)*$E23,0)-1,"d","r"),"")))</f>
        <v/>
      </c>
      <c r="AV23" s="47" t="str">
        <f aca="false">IF(OR($C23="",$D23=""),"",IF(Tasks!$D23="Milestone",IF(AND($C23&gt;=AV$4,$C23&lt;AV$4+IF($D$3="Day",1,7)),"◆",""),IF(AND($C23&lt;AV$4+IF($D$3="Day",1,7),$D23&gt;=AV$4),IF(MAX(AV$4,$C23)&lt;=$C23+ROUND(($D23-$C23+1)*$E23,0)-1,"d","r"),"")))</f>
        <v/>
      </c>
      <c r="AW23" s="47" t="str">
        <f aca="false">IF(OR($C23="",$D23=""),"",IF(Tasks!$D23="Milestone",IF(AND($C23&gt;=AW$4,$C23&lt;AW$4+IF($D$3="Day",1,7)),"◆",""),IF(AND($C23&lt;AW$4+IF($D$3="Day",1,7),$D23&gt;=AW$4),IF(MAX(AW$4,$C23)&lt;=$C23+ROUND(($D23-$C23+1)*$E23,0)-1,"d","r"),"")))</f>
        <v/>
      </c>
      <c r="AX23" s="47" t="str">
        <f aca="false">IF(OR($C23="",$D23=""),"",IF(Tasks!$D23="Milestone",IF(AND($C23&gt;=AX$4,$C23&lt;AX$4+IF($D$3="Day",1,7)),"◆",""),IF(AND($C23&lt;AX$4+IF($D$3="Day",1,7),$D23&gt;=AX$4),IF(MAX(AX$4,$C23)&lt;=$C23+ROUND(($D23-$C23+1)*$E23,0)-1,"d","r"),"")))</f>
        <v/>
      </c>
      <c r="AY23" s="47" t="str">
        <f aca="false">IF(OR($C23="",$D23=""),"",IF(Tasks!$D23="Milestone",IF(AND($C23&gt;=AY$4,$C23&lt;AY$4+IF($D$3="Day",1,7)),"◆",""),IF(AND($C23&lt;AY$4+IF($D$3="Day",1,7),$D23&gt;=AY$4),IF(MAX(AY$4,$C23)&lt;=$C23+ROUND(($D23-$C23+1)*$E23,0)-1,"d","r"),"")))</f>
        <v/>
      </c>
      <c r="AZ23" s="47" t="str">
        <f aca="false">IF(OR($C23="",$D23=""),"",IF(Tasks!$D23="Milestone",IF(AND($C23&gt;=AZ$4,$C23&lt;AZ$4+IF($D$3="Day",1,7)),"◆",""),IF(AND($C23&lt;AZ$4+IF($D$3="Day",1,7),$D23&gt;=AZ$4),IF(MAX(AZ$4,$C23)&lt;=$C23+ROUND(($D23-$C23+1)*$E23,0)-1,"d","r"),"")))</f>
        <v/>
      </c>
      <c r="BA23" s="47" t="str">
        <f aca="false">IF(OR($C23="",$D23=""),"",IF(Tasks!$D23="Milestone",IF(AND($C23&gt;=BA$4,$C23&lt;BA$4+IF($D$3="Day",1,7)),"◆",""),IF(AND($C23&lt;BA$4+IF($D$3="Day",1,7),$D23&gt;=BA$4),IF(MAX(BA$4,$C23)&lt;=$C23+ROUND(($D23-$C23+1)*$E23,0)-1,"d","r"),"")))</f>
        <v/>
      </c>
      <c r="BB23" s="47" t="str">
        <f aca="false">IF(OR($C23="",$D23=""),"",IF(Tasks!$D23="Milestone",IF(AND($C23&gt;=BB$4,$C23&lt;BB$4+IF($D$3="Day",1,7)),"◆",""),IF(AND($C23&lt;BB$4+IF($D$3="Day",1,7),$D23&gt;=BB$4),IF(MAX(BB$4,$C23)&lt;=$C23+ROUND(($D23-$C23+1)*$E23,0)-1,"d","r"),"")))</f>
        <v/>
      </c>
      <c r="BC23" s="47" t="str">
        <f aca="false">IF(OR($C23="",$D23=""),"",IF(Tasks!$D23="Milestone",IF(AND($C23&gt;=BC$4,$C23&lt;BC$4+IF($D$3="Day",1,7)),"◆",""),IF(AND($C23&lt;BC$4+IF($D$3="Day",1,7),$D23&gt;=BC$4),IF(MAX(BC$4,$C23)&lt;=$C23+ROUND(($D23-$C23+1)*$E23,0)-1,"d","r"),"")))</f>
        <v/>
      </c>
      <c r="BD23" s="47" t="str">
        <f aca="false">IF(OR($C23="",$D23=""),"",IF(Tasks!$D23="Milestone",IF(AND($C23&gt;=BD$4,$C23&lt;BD$4+IF($D$3="Day",1,7)),"◆",""),IF(AND($C23&lt;BD$4+IF($D$3="Day",1,7),$D23&gt;=BD$4),IF(MAX(BD$4,$C23)&lt;=$C23+ROUND(($D23-$C23+1)*$E23,0)-1,"d","r"),"")))</f>
        <v/>
      </c>
      <c r="BE23" s="47" t="str">
        <f aca="false">IF(OR($C23="",$D23=""),"",IF(Tasks!$D23="Milestone",IF(AND($C23&gt;=BE$4,$C23&lt;BE$4+IF($D$3="Day",1,7)),"◆",""),IF(AND($C23&lt;BE$4+IF($D$3="Day",1,7),$D23&gt;=BE$4),IF(MAX(BE$4,$C23)&lt;=$C23+ROUND(($D23-$C23+1)*$E23,0)-1,"d","r"),"")))</f>
        <v/>
      </c>
    </row>
    <row r="24" customFormat="false" ht="18" hidden="false" customHeight="true" outlineLevel="0" collapsed="false">
      <c r="A24" s="43" t="str">
        <f aca="false">IF(Tasks!$B24="","",IF(Tasks!$D24="Milestone","◆ ","")&amp;Tasks!B24)</f>
        <v/>
      </c>
      <c r="B24" s="44" t="str">
        <f aca="false">IF(Tasks!$B24="","",IF(Tasks!C24="","",Tasks!C24))</f>
        <v/>
      </c>
      <c r="C24" s="45" t="str">
        <f aca="false">IF(OR(Tasks!$B24="",Tasks!E24=""),"",Tasks!E24)</f>
        <v/>
      </c>
      <c r="D24" s="45" t="str">
        <f aca="false">IF(Tasks!$B24="","",Tasks!G24)</f>
        <v/>
      </c>
      <c r="E24" s="46" t="str">
        <f aca="false">IF(Tasks!$B24="","",N(Tasks!H24))</f>
        <v/>
      </c>
      <c r="F24" s="47" t="str">
        <f aca="false">IF(OR($C24="",$D24=""),"",IF(Tasks!$D24="Milestone",IF(AND($C24&gt;=F$4,$C24&lt;F$4+IF($D$3="Day",1,7)),"◆",""),IF(AND($C24&lt;F$4+IF($D$3="Day",1,7),$D24&gt;=F$4),IF(MAX(F$4,$C24)&lt;=$C24+ROUND(($D24-$C24+1)*$E24,0)-1,"d","r"),"")))</f>
        <v/>
      </c>
      <c r="G24" s="47" t="str">
        <f aca="false">IF(OR($C24="",$D24=""),"",IF(Tasks!$D24="Milestone",IF(AND($C24&gt;=G$4,$C24&lt;G$4+IF($D$3="Day",1,7)),"◆",""),IF(AND($C24&lt;G$4+IF($D$3="Day",1,7),$D24&gt;=G$4),IF(MAX(G$4,$C24)&lt;=$C24+ROUND(($D24-$C24+1)*$E24,0)-1,"d","r"),"")))</f>
        <v/>
      </c>
      <c r="H24" s="47" t="str">
        <f aca="false">IF(OR($C24="",$D24=""),"",IF(Tasks!$D24="Milestone",IF(AND($C24&gt;=H$4,$C24&lt;H$4+IF($D$3="Day",1,7)),"◆",""),IF(AND($C24&lt;H$4+IF($D$3="Day",1,7),$D24&gt;=H$4),IF(MAX(H$4,$C24)&lt;=$C24+ROUND(($D24-$C24+1)*$E24,0)-1,"d","r"),"")))</f>
        <v/>
      </c>
      <c r="I24" s="47" t="str">
        <f aca="false">IF(OR($C24="",$D24=""),"",IF(Tasks!$D24="Milestone",IF(AND($C24&gt;=I$4,$C24&lt;I$4+IF($D$3="Day",1,7)),"◆",""),IF(AND($C24&lt;I$4+IF($D$3="Day",1,7),$D24&gt;=I$4),IF(MAX(I$4,$C24)&lt;=$C24+ROUND(($D24-$C24+1)*$E24,0)-1,"d","r"),"")))</f>
        <v/>
      </c>
      <c r="J24" s="47" t="str">
        <f aca="false">IF(OR($C24="",$D24=""),"",IF(Tasks!$D24="Milestone",IF(AND($C24&gt;=J$4,$C24&lt;J$4+IF($D$3="Day",1,7)),"◆",""),IF(AND($C24&lt;J$4+IF($D$3="Day",1,7),$D24&gt;=J$4),IF(MAX(J$4,$C24)&lt;=$C24+ROUND(($D24-$C24+1)*$E24,0)-1,"d","r"),"")))</f>
        <v/>
      </c>
      <c r="K24" s="47" t="str">
        <f aca="false">IF(OR($C24="",$D24=""),"",IF(Tasks!$D24="Milestone",IF(AND($C24&gt;=K$4,$C24&lt;K$4+IF($D$3="Day",1,7)),"◆",""),IF(AND($C24&lt;K$4+IF($D$3="Day",1,7),$D24&gt;=K$4),IF(MAX(K$4,$C24)&lt;=$C24+ROUND(($D24-$C24+1)*$E24,0)-1,"d","r"),"")))</f>
        <v/>
      </c>
      <c r="L24" s="47" t="str">
        <f aca="false">IF(OR($C24="",$D24=""),"",IF(Tasks!$D24="Milestone",IF(AND($C24&gt;=L$4,$C24&lt;L$4+IF($D$3="Day",1,7)),"◆",""),IF(AND($C24&lt;L$4+IF($D$3="Day",1,7),$D24&gt;=L$4),IF(MAX(L$4,$C24)&lt;=$C24+ROUND(($D24-$C24+1)*$E24,0)-1,"d","r"),"")))</f>
        <v/>
      </c>
      <c r="M24" s="47" t="str">
        <f aca="false">IF(OR($C24="",$D24=""),"",IF(Tasks!$D24="Milestone",IF(AND($C24&gt;=M$4,$C24&lt;M$4+IF($D$3="Day",1,7)),"◆",""),IF(AND($C24&lt;M$4+IF($D$3="Day",1,7),$D24&gt;=M$4),IF(MAX(M$4,$C24)&lt;=$C24+ROUND(($D24-$C24+1)*$E24,0)-1,"d","r"),"")))</f>
        <v/>
      </c>
      <c r="N24" s="47" t="str">
        <f aca="false">IF(OR($C24="",$D24=""),"",IF(Tasks!$D24="Milestone",IF(AND($C24&gt;=N$4,$C24&lt;N$4+IF($D$3="Day",1,7)),"◆",""),IF(AND($C24&lt;N$4+IF($D$3="Day",1,7),$D24&gt;=N$4),IF(MAX(N$4,$C24)&lt;=$C24+ROUND(($D24-$C24+1)*$E24,0)-1,"d","r"),"")))</f>
        <v/>
      </c>
      <c r="O24" s="47" t="str">
        <f aca="false">IF(OR($C24="",$D24=""),"",IF(Tasks!$D24="Milestone",IF(AND($C24&gt;=O$4,$C24&lt;O$4+IF($D$3="Day",1,7)),"◆",""),IF(AND($C24&lt;O$4+IF($D$3="Day",1,7),$D24&gt;=O$4),IF(MAX(O$4,$C24)&lt;=$C24+ROUND(($D24-$C24+1)*$E24,0)-1,"d","r"),"")))</f>
        <v/>
      </c>
      <c r="P24" s="47" t="str">
        <f aca="false">IF(OR($C24="",$D24=""),"",IF(Tasks!$D24="Milestone",IF(AND($C24&gt;=P$4,$C24&lt;P$4+IF($D$3="Day",1,7)),"◆",""),IF(AND($C24&lt;P$4+IF($D$3="Day",1,7),$D24&gt;=P$4),IF(MAX(P$4,$C24)&lt;=$C24+ROUND(($D24-$C24+1)*$E24,0)-1,"d","r"),"")))</f>
        <v/>
      </c>
      <c r="Q24" s="47" t="str">
        <f aca="false">IF(OR($C24="",$D24=""),"",IF(Tasks!$D24="Milestone",IF(AND($C24&gt;=Q$4,$C24&lt;Q$4+IF($D$3="Day",1,7)),"◆",""),IF(AND($C24&lt;Q$4+IF($D$3="Day",1,7),$D24&gt;=Q$4),IF(MAX(Q$4,$C24)&lt;=$C24+ROUND(($D24-$C24+1)*$E24,0)-1,"d","r"),"")))</f>
        <v/>
      </c>
      <c r="R24" s="47" t="str">
        <f aca="false">IF(OR($C24="",$D24=""),"",IF(Tasks!$D24="Milestone",IF(AND($C24&gt;=R$4,$C24&lt;R$4+IF($D$3="Day",1,7)),"◆",""),IF(AND($C24&lt;R$4+IF($D$3="Day",1,7),$D24&gt;=R$4),IF(MAX(R$4,$C24)&lt;=$C24+ROUND(($D24-$C24+1)*$E24,0)-1,"d","r"),"")))</f>
        <v/>
      </c>
      <c r="S24" s="47" t="str">
        <f aca="false">IF(OR($C24="",$D24=""),"",IF(Tasks!$D24="Milestone",IF(AND($C24&gt;=S$4,$C24&lt;S$4+IF($D$3="Day",1,7)),"◆",""),IF(AND($C24&lt;S$4+IF($D$3="Day",1,7),$D24&gt;=S$4),IF(MAX(S$4,$C24)&lt;=$C24+ROUND(($D24-$C24+1)*$E24,0)-1,"d","r"),"")))</f>
        <v/>
      </c>
      <c r="T24" s="47" t="str">
        <f aca="false">IF(OR($C24="",$D24=""),"",IF(Tasks!$D24="Milestone",IF(AND($C24&gt;=T$4,$C24&lt;T$4+IF($D$3="Day",1,7)),"◆",""),IF(AND($C24&lt;T$4+IF($D$3="Day",1,7),$D24&gt;=T$4),IF(MAX(T$4,$C24)&lt;=$C24+ROUND(($D24-$C24+1)*$E24,0)-1,"d","r"),"")))</f>
        <v/>
      </c>
      <c r="U24" s="47" t="str">
        <f aca="false">IF(OR($C24="",$D24=""),"",IF(Tasks!$D24="Milestone",IF(AND($C24&gt;=U$4,$C24&lt;U$4+IF($D$3="Day",1,7)),"◆",""),IF(AND($C24&lt;U$4+IF($D$3="Day",1,7),$D24&gt;=U$4),IF(MAX(U$4,$C24)&lt;=$C24+ROUND(($D24-$C24+1)*$E24,0)-1,"d","r"),"")))</f>
        <v/>
      </c>
      <c r="V24" s="47" t="str">
        <f aca="false">IF(OR($C24="",$D24=""),"",IF(Tasks!$D24="Milestone",IF(AND($C24&gt;=V$4,$C24&lt;V$4+IF($D$3="Day",1,7)),"◆",""),IF(AND($C24&lt;V$4+IF($D$3="Day",1,7),$D24&gt;=V$4),IF(MAX(V$4,$C24)&lt;=$C24+ROUND(($D24-$C24+1)*$E24,0)-1,"d","r"),"")))</f>
        <v/>
      </c>
      <c r="W24" s="47" t="str">
        <f aca="false">IF(OR($C24="",$D24=""),"",IF(Tasks!$D24="Milestone",IF(AND($C24&gt;=W$4,$C24&lt;W$4+IF($D$3="Day",1,7)),"◆",""),IF(AND($C24&lt;W$4+IF($D$3="Day",1,7),$D24&gt;=W$4),IF(MAX(W$4,$C24)&lt;=$C24+ROUND(($D24-$C24+1)*$E24,0)-1,"d","r"),"")))</f>
        <v/>
      </c>
      <c r="X24" s="47" t="str">
        <f aca="false">IF(OR($C24="",$D24=""),"",IF(Tasks!$D24="Milestone",IF(AND($C24&gt;=X$4,$C24&lt;X$4+IF($D$3="Day",1,7)),"◆",""),IF(AND($C24&lt;X$4+IF($D$3="Day",1,7),$D24&gt;=X$4),IF(MAX(X$4,$C24)&lt;=$C24+ROUND(($D24-$C24+1)*$E24,0)-1,"d","r"),"")))</f>
        <v/>
      </c>
      <c r="Y24" s="47" t="str">
        <f aca="false">IF(OR($C24="",$D24=""),"",IF(Tasks!$D24="Milestone",IF(AND($C24&gt;=Y$4,$C24&lt;Y$4+IF($D$3="Day",1,7)),"◆",""),IF(AND($C24&lt;Y$4+IF($D$3="Day",1,7),$D24&gt;=Y$4),IF(MAX(Y$4,$C24)&lt;=$C24+ROUND(($D24-$C24+1)*$E24,0)-1,"d","r"),"")))</f>
        <v/>
      </c>
      <c r="Z24" s="47" t="str">
        <f aca="false">IF(OR($C24="",$D24=""),"",IF(Tasks!$D24="Milestone",IF(AND($C24&gt;=Z$4,$C24&lt;Z$4+IF($D$3="Day",1,7)),"◆",""),IF(AND($C24&lt;Z$4+IF($D$3="Day",1,7),$D24&gt;=Z$4),IF(MAX(Z$4,$C24)&lt;=$C24+ROUND(($D24-$C24+1)*$E24,0)-1,"d","r"),"")))</f>
        <v/>
      </c>
      <c r="AA24" s="47" t="str">
        <f aca="false">IF(OR($C24="",$D24=""),"",IF(Tasks!$D24="Milestone",IF(AND($C24&gt;=AA$4,$C24&lt;AA$4+IF($D$3="Day",1,7)),"◆",""),IF(AND($C24&lt;AA$4+IF($D$3="Day",1,7),$D24&gt;=AA$4),IF(MAX(AA$4,$C24)&lt;=$C24+ROUND(($D24-$C24+1)*$E24,0)-1,"d","r"),"")))</f>
        <v/>
      </c>
      <c r="AB24" s="47" t="str">
        <f aca="false">IF(OR($C24="",$D24=""),"",IF(Tasks!$D24="Milestone",IF(AND($C24&gt;=AB$4,$C24&lt;AB$4+IF($D$3="Day",1,7)),"◆",""),IF(AND($C24&lt;AB$4+IF($D$3="Day",1,7),$D24&gt;=AB$4),IF(MAX(AB$4,$C24)&lt;=$C24+ROUND(($D24-$C24+1)*$E24,0)-1,"d","r"),"")))</f>
        <v/>
      </c>
      <c r="AC24" s="47" t="str">
        <f aca="false">IF(OR($C24="",$D24=""),"",IF(Tasks!$D24="Milestone",IF(AND($C24&gt;=AC$4,$C24&lt;AC$4+IF($D$3="Day",1,7)),"◆",""),IF(AND($C24&lt;AC$4+IF($D$3="Day",1,7),$D24&gt;=AC$4),IF(MAX(AC$4,$C24)&lt;=$C24+ROUND(($D24-$C24+1)*$E24,0)-1,"d","r"),"")))</f>
        <v/>
      </c>
      <c r="AD24" s="47" t="str">
        <f aca="false">IF(OR($C24="",$D24=""),"",IF(Tasks!$D24="Milestone",IF(AND($C24&gt;=AD$4,$C24&lt;AD$4+IF($D$3="Day",1,7)),"◆",""),IF(AND($C24&lt;AD$4+IF($D$3="Day",1,7),$D24&gt;=AD$4),IF(MAX(AD$4,$C24)&lt;=$C24+ROUND(($D24-$C24+1)*$E24,0)-1,"d","r"),"")))</f>
        <v/>
      </c>
      <c r="AE24" s="47" t="str">
        <f aca="false">IF(OR($C24="",$D24=""),"",IF(Tasks!$D24="Milestone",IF(AND($C24&gt;=AE$4,$C24&lt;AE$4+IF($D$3="Day",1,7)),"◆",""),IF(AND($C24&lt;AE$4+IF($D$3="Day",1,7),$D24&gt;=AE$4),IF(MAX(AE$4,$C24)&lt;=$C24+ROUND(($D24-$C24+1)*$E24,0)-1,"d","r"),"")))</f>
        <v/>
      </c>
      <c r="AF24" s="47" t="str">
        <f aca="false">IF(OR($C24="",$D24=""),"",IF(Tasks!$D24="Milestone",IF(AND($C24&gt;=AF$4,$C24&lt;AF$4+IF($D$3="Day",1,7)),"◆",""),IF(AND($C24&lt;AF$4+IF($D$3="Day",1,7),$D24&gt;=AF$4),IF(MAX(AF$4,$C24)&lt;=$C24+ROUND(($D24-$C24+1)*$E24,0)-1,"d","r"),"")))</f>
        <v/>
      </c>
      <c r="AG24" s="47" t="str">
        <f aca="false">IF(OR($C24="",$D24=""),"",IF(Tasks!$D24="Milestone",IF(AND($C24&gt;=AG$4,$C24&lt;AG$4+IF($D$3="Day",1,7)),"◆",""),IF(AND($C24&lt;AG$4+IF($D$3="Day",1,7),$D24&gt;=AG$4),IF(MAX(AG$4,$C24)&lt;=$C24+ROUND(($D24-$C24+1)*$E24,0)-1,"d","r"),"")))</f>
        <v/>
      </c>
      <c r="AH24" s="47" t="str">
        <f aca="false">IF(OR($C24="",$D24=""),"",IF(Tasks!$D24="Milestone",IF(AND($C24&gt;=AH$4,$C24&lt;AH$4+IF($D$3="Day",1,7)),"◆",""),IF(AND($C24&lt;AH$4+IF($D$3="Day",1,7),$D24&gt;=AH$4),IF(MAX(AH$4,$C24)&lt;=$C24+ROUND(($D24-$C24+1)*$E24,0)-1,"d","r"),"")))</f>
        <v/>
      </c>
      <c r="AI24" s="47" t="str">
        <f aca="false">IF(OR($C24="",$D24=""),"",IF(Tasks!$D24="Milestone",IF(AND($C24&gt;=AI$4,$C24&lt;AI$4+IF($D$3="Day",1,7)),"◆",""),IF(AND($C24&lt;AI$4+IF($D$3="Day",1,7),$D24&gt;=AI$4),IF(MAX(AI$4,$C24)&lt;=$C24+ROUND(($D24-$C24+1)*$E24,0)-1,"d","r"),"")))</f>
        <v/>
      </c>
      <c r="AJ24" s="47" t="str">
        <f aca="false">IF(OR($C24="",$D24=""),"",IF(Tasks!$D24="Milestone",IF(AND($C24&gt;=AJ$4,$C24&lt;AJ$4+IF($D$3="Day",1,7)),"◆",""),IF(AND($C24&lt;AJ$4+IF($D$3="Day",1,7),$D24&gt;=AJ$4),IF(MAX(AJ$4,$C24)&lt;=$C24+ROUND(($D24-$C24+1)*$E24,0)-1,"d","r"),"")))</f>
        <v/>
      </c>
      <c r="AK24" s="47" t="str">
        <f aca="false">IF(OR($C24="",$D24=""),"",IF(Tasks!$D24="Milestone",IF(AND($C24&gt;=AK$4,$C24&lt;AK$4+IF($D$3="Day",1,7)),"◆",""),IF(AND($C24&lt;AK$4+IF($D$3="Day",1,7),$D24&gt;=AK$4),IF(MAX(AK$4,$C24)&lt;=$C24+ROUND(($D24-$C24+1)*$E24,0)-1,"d","r"),"")))</f>
        <v/>
      </c>
      <c r="AL24" s="47" t="str">
        <f aca="false">IF(OR($C24="",$D24=""),"",IF(Tasks!$D24="Milestone",IF(AND($C24&gt;=AL$4,$C24&lt;AL$4+IF($D$3="Day",1,7)),"◆",""),IF(AND($C24&lt;AL$4+IF($D$3="Day",1,7),$D24&gt;=AL$4),IF(MAX(AL$4,$C24)&lt;=$C24+ROUND(($D24-$C24+1)*$E24,0)-1,"d","r"),"")))</f>
        <v/>
      </c>
      <c r="AM24" s="47" t="str">
        <f aca="false">IF(OR($C24="",$D24=""),"",IF(Tasks!$D24="Milestone",IF(AND($C24&gt;=AM$4,$C24&lt;AM$4+IF($D$3="Day",1,7)),"◆",""),IF(AND($C24&lt;AM$4+IF($D$3="Day",1,7),$D24&gt;=AM$4),IF(MAX(AM$4,$C24)&lt;=$C24+ROUND(($D24-$C24+1)*$E24,0)-1,"d","r"),"")))</f>
        <v/>
      </c>
      <c r="AN24" s="47" t="str">
        <f aca="false">IF(OR($C24="",$D24=""),"",IF(Tasks!$D24="Milestone",IF(AND($C24&gt;=AN$4,$C24&lt;AN$4+IF($D$3="Day",1,7)),"◆",""),IF(AND($C24&lt;AN$4+IF($D$3="Day",1,7),$D24&gt;=AN$4),IF(MAX(AN$4,$C24)&lt;=$C24+ROUND(($D24-$C24+1)*$E24,0)-1,"d","r"),"")))</f>
        <v/>
      </c>
      <c r="AO24" s="47" t="str">
        <f aca="false">IF(OR($C24="",$D24=""),"",IF(Tasks!$D24="Milestone",IF(AND($C24&gt;=AO$4,$C24&lt;AO$4+IF($D$3="Day",1,7)),"◆",""),IF(AND($C24&lt;AO$4+IF($D$3="Day",1,7),$D24&gt;=AO$4),IF(MAX(AO$4,$C24)&lt;=$C24+ROUND(($D24-$C24+1)*$E24,0)-1,"d","r"),"")))</f>
        <v/>
      </c>
      <c r="AP24" s="47" t="str">
        <f aca="false">IF(OR($C24="",$D24=""),"",IF(Tasks!$D24="Milestone",IF(AND($C24&gt;=AP$4,$C24&lt;AP$4+IF($D$3="Day",1,7)),"◆",""),IF(AND($C24&lt;AP$4+IF($D$3="Day",1,7),$D24&gt;=AP$4),IF(MAX(AP$4,$C24)&lt;=$C24+ROUND(($D24-$C24+1)*$E24,0)-1,"d","r"),"")))</f>
        <v/>
      </c>
      <c r="AQ24" s="47" t="str">
        <f aca="false">IF(OR($C24="",$D24=""),"",IF(Tasks!$D24="Milestone",IF(AND($C24&gt;=AQ$4,$C24&lt;AQ$4+IF($D$3="Day",1,7)),"◆",""),IF(AND($C24&lt;AQ$4+IF($D$3="Day",1,7),$D24&gt;=AQ$4),IF(MAX(AQ$4,$C24)&lt;=$C24+ROUND(($D24-$C24+1)*$E24,0)-1,"d","r"),"")))</f>
        <v/>
      </c>
      <c r="AR24" s="47" t="str">
        <f aca="false">IF(OR($C24="",$D24=""),"",IF(Tasks!$D24="Milestone",IF(AND($C24&gt;=AR$4,$C24&lt;AR$4+IF($D$3="Day",1,7)),"◆",""),IF(AND($C24&lt;AR$4+IF($D$3="Day",1,7),$D24&gt;=AR$4),IF(MAX(AR$4,$C24)&lt;=$C24+ROUND(($D24-$C24+1)*$E24,0)-1,"d","r"),"")))</f>
        <v/>
      </c>
      <c r="AS24" s="47" t="str">
        <f aca="false">IF(OR($C24="",$D24=""),"",IF(Tasks!$D24="Milestone",IF(AND($C24&gt;=AS$4,$C24&lt;AS$4+IF($D$3="Day",1,7)),"◆",""),IF(AND($C24&lt;AS$4+IF($D$3="Day",1,7),$D24&gt;=AS$4),IF(MAX(AS$4,$C24)&lt;=$C24+ROUND(($D24-$C24+1)*$E24,0)-1,"d","r"),"")))</f>
        <v/>
      </c>
      <c r="AT24" s="47" t="str">
        <f aca="false">IF(OR($C24="",$D24=""),"",IF(Tasks!$D24="Milestone",IF(AND($C24&gt;=AT$4,$C24&lt;AT$4+IF($D$3="Day",1,7)),"◆",""),IF(AND($C24&lt;AT$4+IF($D$3="Day",1,7),$D24&gt;=AT$4),IF(MAX(AT$4,$C24)&lt;=$C24+ROUND(($D24-$C24+1)*$E24,0)-1,"d","r"),"")))</f>
        <v/>
      </c>
      <c r="AU24" s="47" t="str">
        <f aca="false">IF(OR($C24="",$D24=""),"",IF(Tasks!$D24="Milestone",IF(AND($C24&gt;=AU$4,$C24&lt;AU$4+IF($D$3="Day",1,7)),"◆",""),IF(AND($C24&lt;AU$4+IF($D$3="Day",1,7),$D24&gt;=AU$4),IF(MAX(AU$4,$C24)&lt;=$C24+ROUND(($D24-$C24+1)*$E24,0)-1,"d","r"),"")))</f>
        <v/>
      </c>
      <c r="AV24" s="47" t="str">
        <f aca="false">IF(OR($C24="",$D24=""),"",IF(Tasks!$D24="Milestone",IF(AND($C24&gt;=AV$4,$C24&lt;AV$4+IF($D$3="Day",1,7)),"◆",""),IF(AND($C24&lt;AV$4+IF($D$3="Day",1,7),$D24&gt;=AV$4),IF(MAX(AV$4,$C24)&lt;=$C24+ROUND(($D24-$C24+1)*$E24,0)-1,"d","r"),"")))</f>
        <v/>
      </c>
      <c r="AW24" s="47" t="str">
        <f aca="false">IF(OR($C24="",$D24=""),"",IF(Tasks!$D24="Milestone",IF(AND($C24&gt;=AW$4,$C24&lt;AW$4+IF($D$3="Day",1,7)),"◆",""),IF(AND($C24&lt;AW$4+IF($D$3="Day",1,7),$D24&gt;=AW$4),IF(MAX(AW$4,$C24)&lt;=$C24+ROUND(($D24-$C24+1)*$E24,0)-1,"d","r"),"")))</f>
        <v/>
      </c>
      <c r="AX24" s="47" t="str">
        <f aca="false">IF(OR($C24="",$D24=""),"",IF(Tasks!$D24="Milestone",IF(AND($C24&gt;=AX$4,$C24&lt;AX$4+IF($D$3="Day",1,7)),"◆",""),IF(AND($C24&lt;AX$4+IF($D$3="Day",1,7),$D24&gt;=AX$4),IF(MAX(AX$4,$C24)&lt;=$C24+ROUND(($D24-$C24+1)*$E24,0)-1,"d","r"),"")))</f>
        <v/>
      </c>
      <c r="AY24" s="47" t="str">
        <f aca="false">IF(OR($C24="",$D24=""),"",IF(Tasks!$D24="Milestone",IF(AND($C24&gt;=AY$4,$C24&lt;AY$4+IF($D$3="Day",1,7)),"◆",""),IF(AND($C24&lt;AY$4+IF($D$3="Day",1,7),$D24&gt;=AY$4),IF(MAX(AY$4,$C24)&lt;=$C24+ROUND(($D24-$C24+1)*$E24,0)-1,"d","r"),"")))</f>
        <v/>
      </c>
      <c r="AZ24" s="47" t="str">
        <f aca="false">IF(OR($C24="",$D24=""),"",IF(Tasks!$D24="Milestone",IF(AND($C24&gt;=AZ$4,$C24&lt;AZ$4+IF($D$3="Day",1,7)),"◆",""),IF(AND($C24&lt;AZ$4+IF($D$3="Day",1,7),$D24&gt;=AZ$4),IF(MAX(AZ$4,$C24)&lt;=$C24+ROUND(($D24-$C24+1)*$E24,0)-1,"d","r"),"")))</f>
        <v/>
      </c>
      <c r="BA24" s="47" t="str">
        <f aca="false">IF(OR($C24="",$D24=""),"",IF(Tasks!$D24="Milestone",IF(AND($C24&gt;=BA$4,$C24&lt;BA$4+IF($D$3="Day",1,7)),"◆",""),IF(AND($C24&lt;BA$4+IF($D$3="Day",1,7),$D24&gt;=BA$4),IF(MAX(BA$4,$C24)&lt;=$C24+ROUND(($D24-$C24+1)*$E24,0)-1,"d","r"),"")))</f>
        <v/>
      </c>
      <c r="BB24" s="47" t="str">
        <f aca="false">IF(OR($C24="",$D24=""),"",IF(Tasks!$D24="Milestone",IF(AND($C24&gt;=BB$4,$C24&lt;BB$4+IF($D$3="Day",1,7)),"◆",""),IF(AND($C24&lt;BB$4+IF($D$3="Day",1,7),$D24&gt;=BB$4),IF(MAX(BB$4,$C24)&lt;=$C24+ROUND(($D24-$C24+1)*$E24,0)-1,"d","r"),"")))</f>
        <v/>
      </c>
      <c r="BC24" s="47" t="str">
        <f aca="false">IF(OR($C24="",$D24=""),"",IF(Tasks!$D24="Milestone",IF(AND($C24&gt;=BC$4,$C24&lt;BC$4+IF($D$3="Day",1,7)),"◆",""),IF(AND($C24&lt;BC$4+IF($D$3="Day",1,7),$D24&gt;=BC$4),IF(MAX(BC$4,$C24)&lt;=$C24+ROUND(($D24-$C24+1)*$E24,0)-1,"d","r"),"")))</f>
        <v/>
      </c>
      <c r="BD24" s="47" t="str">
        <f aca="false">IF(OR($C24="",$D24=""),"",IF(Tasks!$D24="Milestone",IF(AND($C24&gt;=BD$4,$C24&lt;BD$4+IF($D$3="Day",1,7)),"◆",""),IF(AND($C24&lt;BD$4+IF($D$3="Day",1,7),$D24&gt;=BD$4),IF(MAX(BD$4,$C24)&lt;=$C24+ROUND(($D24-$C24+1)*$E24,0)-1,"d","r"),"")))</f>
        <v/>
      </c>
      <c r="BE24" s="47" t="str">
        <f aca="false">IF(OR($C24="",$D24=""),"",IF(Tasks!$D24="Milestone",IF(AND($C24&gt;=BE$4,$C24&lt;BE$4+IF($D$3="Day",1,7)),"◆",""),IF(AND($C24&lt;BE$4+IF($D$3="Day",1,7),$D24&gt;=BE$4),IF(MAX(BE$4,$C24)&lt;=$C24+ROUND(($D24-$C24+1)*$E24,0)-1,"d","r"),"")))</f>
        <v/>
      </c>
    </row>
    <row r="25" customFormat="false" ht="18" hidden="false" customHeight="true" outlineLevel="0" collapsed="false">
      <c r="A25" s="43" t="str">
        <f aca="false">IF(Tasks!$B25="","",IF(Tasks!$D25="Milestone","◆ ","")&amp;Tasks!B25)</f>
        <v/>
      </c>
      <c r="B25" s="44" t="str">
        <f aca="false">IF(Tasks!$B25="","",IF(Tasks!C25="","",Tasks!C25))</f>
        <v/>
      </c>
      <c r="C25" s="45" t="str">
        <f aca="false">IF(OR(Tasks!$B25="",Tasks!E25=""),"",Tasks!E25)</f>
        <v/>
      </c>
      <c r="D25" s="45" t="str">
        <f aca="false">IF(Tasks!$B25="","",Tasks!G25)</f>
        <v/>
      </c>
      <c r="E25" s="46" t="str">
        <f aca="false">IF(Tasks!$B25="","",N(Tasks!H25))</f>
        <v/>
      </c>
      <c r="F25" s="47" t="str">
        <f aca="false">IF(OR($C25="",$D25=""),"",IF(Tasks!$D25="Milestone",IF(AND($C25&gt;=F$4,$C25&lt;F$4+IF($D$3="Day",1,7)),"◆",""),IF(AND($C25&lt;F$4+IF($D$3="Day",1,7),$D25&gt;=F$4),IF(MAX(F$4,$C25)&lt;=$C25+ROUND(($D25-$C25+1)*$E25,0)-1,"d","r"),"")))</f>
        <v/>
      </c>
      <c r="G25" s="47" t="str">
        <f aca="false">IF(OR($C25="",$D25=""),"",IF(Tasks!$D25="Milestone",IF(AND($C25&gt;=G$4,$C25&lt;G$4+IF($D$3="Day",1,7)),"◆",""),IF(AND($C25&lt;G$4+IF($D$3="Day",1,7),$D25&gt;=G$4),IF(MAX(G$4,$C25)&lt;=$C25+ROUND(($D25-$C25+1)*$E25,0)-1,"d","r"),"")))</f>
        <v/>
      </c>
      <c r="H25" s="47" t="str">
        <f aca="false">IF(OR($C25="",$D25=""),"",IF(Tasks!$D25="Milestone",IF(AND($C25&gt;=H$4,$C25&lt;H$4+IF($D$3="Day",1,7)),"◆",""),IF(AND($C25&lt;H$4+IF($D$3="Day",1,7),$D25&gt;=H$4),IF(MAX(H$4,$C25)&lt;=$C25+ROUND(($D25-$C25+1)*$E25,0)-1,"d","r"),"")))</f>
        <v/>
      </c>
      <c r="I25" s="47" t="str">
        <f aca="false">IF(OR($C25="",$D25=""),"",IF(Tasks!$D25="Milestone",IF(AND($C25&gt;=I$4,$C25&lt;I$4+IF($D$3="Day",1,7)),"◆",""),IF(AND($C25&lt;I$4+IF($D$3="Day",1,7),$D25&gt;=I$4),IF(MAX(I$4,$C25)&lt;=$C25+ROUND(($D25-$C25+1)*$E25,0)-1,"d","r"),"")))</f>
        <v/>
      </c>
      <c r="J25" s="47" t="str">
        <f aca="false">IF(OR($C25="",$D25=""),"",IF(Tasks!$D25="Milestone",IF(AND($C25&gt;=J$4,$C25&lt;J$4+IF($D$3="Day",1,7)),"◆",""),IF(AND($C25&lt;J$4+IF($D$3="Day",1,7),$D25&gt;=J$4),IF(MAX(J$4,$C25)&lt;=$C25+ROUND(($D25-$C25+1)*$E25,0)-1,"d","r"),"")))</f>
        <v/>
      </c>
      <c r="K25" s="47" t="str">
        <f aca="false">IF(OR($C25="",$D25=""),"",IF(Tasks!$D25="Milestone",IF(AND($C25&gt;=K$4,$C25&lt;K$4+IF($D$3="Day",1,7)),"◆",""),IF(AND($C25&lt;K$4+IF($D$3="Day",1,7),$D25&gt;=K$4),IF(MAX(K$4,$C25)&lt;=$C25+ROUND(($D25-$C25+1)*$E25,0)-1,"d","r"),"")))</f>
        <v/>
      </c>
      <c r="L25" s="47" t="str">
        <f aca="false">IF(OR($C25="",$D25=""),"",IF(Tasks!$D25="Milestone",IF(AND($C25&gt;=L$4,$C25&lt;L$4+IF($D$3="Day",1,7)),"◆",""),IF(AND($C25&lt;L$4+IF($D$3="Day",1,7),$D25&gt;=L$4),IF(MAX(L$4,$C25)&lt;=$C25+ROUND(($D25-$C25+1)*$E25,0)-1,"d","r"),"")))</f>
        <v/>
      </c>
      <c r="M25" s="47" t="str">
        <f aca="false">IF(OR($C25="",$D25=""),"",IF(Tasks!$D25="Milestone",IF(AND($C25&gt;=M$4,$C25&lt;M$4+IF($D$3="Day",1,7)),"◆",""),IF(AND($C25&lt;M$4+IF($D$3="Day",1,7),$D25&gt;=M$4),IF(MAX(M$4,$C25)&lt;=$C25+ROUND(($D25-$C25+1)*$E25,0)-1,"d","r"),"")))</f>
        <v/>
      </c>
      <c r="N25" s="47" t="str">
        <f aca="false">IF(OR($C25="",$D25=""),"",IF(Tasks!$D25="Milestone",IF(AND($C25&gt;=N$4,$C25&lt;N$4+IF($D$3="Day",1,7)),"◆",""),IF(AND($C25&lt;N$4+IF($D$3="Day",1,7),$D25&gt;=N$4),IF(MAX(N$4,$C25)&lt;=$C25+ROUND(($D25-$C25+1)*$E25,0)-1,"d","r"),"")))</f>
        <v/>
      </c>
      <c r="O25" s="47" t="str">
        <f aca="false">IF(OR($C25="",$D25=""),"",IF(Tasks!$D25="Milestone",IF(AND($C25&gt;=O$4,$C25&lt;O$4+IF($D$3="Day",1,7)),"◆",""),IF(AND($C25&lt;O$4+IF($D$3="Day",1,7),$D25&gt;=O$4),IF(MAX(O$4,$C25)&lt;=$C25+ROUND(($D25-$C25+1)*$E25,0)-1,"d","r"),"")))</f>
        <v/>
      </c>
      <c r="P25" s="47" t="str">
        <f aca="false">IF(OR($C25="",$D25=""),"",IF(Tasks!$D25="Milestone",IF(AND($C25&gt;=P$4,$C25&lt;P$4+IF($D$3="Day",1,7)),"◆",""),IF(AND($C25&lt;P$4+IF($D$3="Day",1,7),$D25&gt;=P$4),IF(MAX(P$4,$C25)&lt;=$C25+ROUND(($D25-$C25+1)*$E25,0)-1,"d","r"),"")))</f>
        <v/>
      </c>
      <c r="Q25" s="47" t="str">
        <f aca="false">IF(OR($C25="",$D25=""),"",IF(Tasks!$D25="Milestone",IF(AND($C25&gt;=Q$4,$C25&lt;Q$4+IF($D$3="Day",1,7)),"◆",""),IF(AND($C25&lt;Q$4+IF($D$3="Day",1,7),$D25&gt;=Q$4),IF(MAX(Q$4,$C25)&lt;=$C25+ROUND(($D25-$C25+1)*$E25,0)-1,"d","r"),"")))</f>
        <v/>
      </c>
      <c r="R25" s="47" t="str">
        <f aca="false">IF(OR($C25="",$D25=""),"",IF(Tasks!$D25="Milestone",IF(AND($C25&gt;=R$4,$C25&lt;R$4+IF($D$3="Day",1,7)),"◆",""),IF(AND($C25&lt;R$4+IF($D$3="Day",1,7),$D25&gt;=R$4),IF(MAX(R$4,$C25)&lt;=$C25+ROUND(($D25-$C25+1)*$E25,0)-1,"d","r"),"")))</f>
        <v/>
      </c>
      <c r="S25" s="47" t="str">
        <f aca="false">IF(OR($C25="",$D25=""),"",IF(Tasks!$D25="Milestone",IF(AND($C25&gt;=S$4,$C25&lt;S$4+IF($D$3="Day",1,7)),"◆",""),IF(AND($C25&lt;S$4+IF($D$3="Day",1,7),$D25&gt;=S$4),IF(MAX(S$4,$C25)&lt;=$C25+ROUND(($D25-$C25+1)*$E25,0)-1,"d","r"),"")))</f>
        <v/>
      </c>
      <c r="T25" s="47" t="str">
        <f aca="false">IF(OR($C25="",$D25=""),"",IF(Tasks!$D25="Milestone",IF(AND($C25&gt;=T$4,$C25&lt;T$4+IF($D$3="Day",1,7)),"◆",""),IF(AND($C25&lt;T$4+IF($D$3="Day",1,7),$D25&gt;=T$4),IF(MAX(T$4,$C25)&lt;=$C25+ROUND(($D25-$C25+1)*$E25,0)-1,"d","r"),"")))</f>
        <v/>
      </c>
      <c r="U25" s="47" t="str">
        <f aca="false">IF(OR($C25="",$D25=""),"",IF(Tasks!$D25="Milestone",IF(AND($C25&gt;=U$4,$C25&lt;U$4+IF($D$3="Day",1,7)),"◆",""),IF(AND($C25&lt;U$4+IF($D$3="Day",1,7),$D25&gt;=U$4),IF(MAX(U$4,$C25)&lt;=$C25+ROUND(($D25-$C25+1)*$E25,0)-1,"d","r"),"")))</f>
        <v/>
      </c>
      <c r="V25" s="47" t="str">
        <f aca="false">IF(OR($C25="",$D25=""),"",IF(Tasks!$D25="Milestone",IF(AND($C25&gt;=V$4,$C25&lt;V$4+IF($D$3="Day",1,7)),"◆",""),IF(AND($C25&lt;V$4+IF($D$3="Day",1,7),$D25&gt;=V$4),IF(MAX(V$4,$C25)&lt;=$C25+ROUND(($D25-$C25+1)*$E25,0)-1,"d","r"),"")))</f>
        <v/>
      </c>
      <c r="W25" s="47" t="str">
        <f aca="false">IF(OR($C25="",$D25=""),"",IF(Tasks!$D25="Milestone",IF(AND($C25&gt;=W$4,$C25&lt;W$4+IF($D$3="Day",1,7)),"◆",""),IF(AND($C25&lt;W$4+IF($D$3="Day",1,7),$D25&gt;=W$4),IF(MAX(W$4,$C25)&lt;=$C25+ROUND(($D25-$C25+1)*$E25,0)-1,"d","r"),"")))</f>
        <v/>
      </c>
      <c r="X25" s="47" t="str">
        <f aca="false">IF(OR($C25="",$D25=""),"",IF(Tasks!$D25="Milestone",IF(AND($C25&gt;=X$4,$C25&lt;X$4+IF($D$3="Day",1,7)),"◆",""),IF(AND($C25&lt;X$4+IF($D$3="Day",1,7),$D25&gt;=X$4),IF(MAX(X$4,$C25)&lt;=$C25+ROUND(($D25-$C25+1)*$E25,0)-1,"d","r"),"")))</f>
        <v/>
      </c>
      <c r="Y25" s="47" t="str">
        <f aca="false">IF(OR($C25="",$D25=""),"",IF(Tasks!$D25="Milestone",IF(AND($C25&gt;=Y$4,$C25&lt;Y$4+IF($D$3="Day",1,7)),"◆",""),IF(AND($C25&lt;Y$4+IF($D$3="Day",1,7),$D25&gt;=Y$4),IF(MAX(Y$4,$C25)&lt;=$C25+ROUND(($D25-$C25+1)*$E25,0)-1,"d","r"),"")))</f>
        <v/>
      </c>
      <c r="Z25" s="47" t="str">
        <f aca="false">IF(OR($C25="",$D25=""),"",IF(Tasks!$D25="Milestone",IF(AND($C25&gt;=Z$4,$C25&lt;Z$4+IF($D$3="Day",1,7)),"◆",""),IF(AND($C25&lt;Z$4+IF($D$3="Day",1,7),$D25&gt;=Z$4),IF(MAX(Z$4,$C25)&lt;=$C25+ROUND(($D25-$C25+1)*$E25,0)-1,"d","r"),"")))</f>
        <v/>
      </c>
      <c r="AA25" s="47" t="str">
        <f aca="false">IF(OR($C25="",$D25=""),"",IF(Tasks!$D25="Milestone",IF(AND($C25&gt;=AA$4,$C25&lt;AA$4+IF($D$3="Day",1,7)),"◆",""),IF(AND($C25&lt;AA$4+IF($D$3="Day",1,7),$D25&gt;=AA$4),IF(MAX(AA$4,$C25)&lt;=$C25+ROUND(($D25-$C25+1)*$E25,0)-1,"d","r"),"")))</f>
        <v/>
      </c>
      <c r="AB25" s="47" t="str">
        <f aca="false">IF(OR($C25="",$D25=""),"",IF(Tasks!$D25="Milestone",IF(AND($C25&gt;=AB$4,$C25&lt;AB$4+IF($D$3="Day",1,7)),"◆",""),IF(AND($C25&lt;AB$4+IF($D$3="Day",1,7),$D25&gt;=AB$4),IF(MAX(AB$4,$C25)&lt;=$C25+ROUND(($D25-$C25+1)*$E25,0)-1,"d","r"),"")))</f>
        <v/>
      </c>
      <c r="AC25" s="47" t="str">
        <f aca="false">IF(OR($C25="",$D25=""),"",IF(Tasks!$D25="Milestone",IF(AND($C25&gt;=AC$4,$C25&lt;AC$4+IF($D$3="Day",1,7)),"◆",""),IF(AND($C25&lt;AC$4+IF($D$3="Day",1,7),$D25&gt;=AC$4),IF(MAX(AC$4,$C25)&lt;=$C25+ROUND(($D25-$C25+1)*$E25,0)-1,"d","r"),"")))</f>
        <v/>
      </c>
      <c r="AD25" s="47" t="str">
        <f aca="false">IF(OR($C25="",$D25=""),"",IF(Tasks!$D25="Milestone",IF(AND($C25&gt;=AD$4,$C25&lt;AD$4+IF($D$3="Day",1,7)),"◆",""),IF(AND($C25&lt;AD$4+IF($D$3="Day",1,7),$D25&gt;=AD$4),IF(MAX(AD$4,$C25)&lt;=$C25+ROUND(($D25-$C25+1)*$E25,0)-1,"d","r"),"")))</f>
        <v/>
      </c>
      <c r="AE25" s="47" t="str">
        <f aca="false">IF(OR($C25="",$D25=""),"",IF(Tasks!$D25="Milestone",IF(AND($C25&gt;=AE$4,$C25&lt;AE$4+IF($D$3="Day",1,7)),"◆",""),IF(AND($C25&lt;AE$4+IF($D$3="Day",1,7),$D25&gt;=AE$4),IF(MAX(AE$4,$C25)&lt;=$C25+ROUND(($D25-$C25+1)*$E25,0)-1,"d","r"),"")))</f>
        <v/>
      </c>
      <c r="AF25" s="47" t="str">
        <f aca="false">IF(OR($C25="",$D25=""),"",IF(Tasks!$D25="Milestone",IF(AND($C25&gt;=AF$4,$C25&lt;AF$4+IF($D$3="Day",1,7)),"◆",""),IF(AND($C25&lt;AF$4+IF($D$3="Day",1,7),$D25&gt;=AF$4),IF(MAX(AF$4,$C25)&lt;=$C25+ROUND(($D25-$C25+1)*$E25,0)-1,"d","r"),"")))</f>
        <v/>
      </c>
      <c r="AG25" s="47" t="str">
        <f aca="false">IF(OR($C25="",$D25=""),"",IF(Tasks!$D25="Milestone",IF(AND($C25&gt;=AG$4,$C25&lt;AG$4+IF($D$3="Day",1,7)),"◆",""),IF(AND($C25&lt;AG$4+IF($D$3="Day",1,7),$D25&gt;=AG$4),IF(MAX(AG$4,$C25)&lt;=$C25+ROUND(($D25-$C25+1)*$E25,0)-1,"d","r"),"")))</f>
        <v/>
      </c>
      <c r="AH25" s="47" t="str">
        <f aca="false">IF(OR($C25="",$D25=""),"",IF(Tasks!$D25="Milestone",IF(AND($C25&gt;=AH$4,$C25&lt;AH$4+IF($D$3="Day",1,7)),"◆",""),IF(AND($C25&lt;AH$4+IF($D$3="Day",1,7),$D25&gt;=AH$4),IF(MAX(AH$4,$C25)&lt;=$C25+ROUND(($D25-$C25+1)*$E25,0)-1,"d","r"),"")))</f>
        <v/>
      </c>
      <c r="AI25" s="47" t="str">
        <f aca="false">IF(OR($C25="",$D25=""),"",IF(Tasks!$D25="Milestone",IF(AND($C25&gt;=AI$4,$C25&lt;AI$4+IF($D$3="Day",1,7)),"◆",""),IF(AND($C25&lt;AI$4+IF($D$3="Day",1,7),$D25&gt;=AI$4),IF(MAX(AI$4,$C25)&lt;=$C25+ROUND(($D25-$C25+1)*$E25,0)-1,"d","r"),"")))</f>
        <v/>
      </c>
      <c r="AJ25" s="47" t="str">
        <f aca="false">IF(OR($C25="",$D25=""),"",IF(Tasks!$D25="Milestone",IF(AND($C25&gt;=AJ$4,$C25&lt;AJ$4+IF($D$3="Day",1,7)),"◆",""),IF(AND($C25&lt;AJ$4+IF($D$3="Day",1,7),$D25&gt;=AJ$4),IF(MAX(AJ$4,$C25)&lt;=$C25+ROUND(($D25-$C25+1)*$E25,0)-1,"d","r"),"")))</f>
        <v/>
      </c>
      <c r="AK25" s="47" t="str">
        <f aca="false">IF(OR($C25="",$D25=""),"",IF(Tasks!$D25="Milestone",IF(AND($C25&gt;=AK$4,$C25&lt;AK$4+IF($D$3="Day",1,7)),"◆",""),IF(AND($C25&lt;AK$4+IF($D$3="Day",1,7),$D25&gt;=AK$4),IF(MAX(AK$4,$C25)&lt;=$C25+ROUND(($D25-$C25+1)*$E25,0)-1,"d","r"),"")))</f>
        <v/>
      </c>
      <c r="AL25" s="47" t="str">
        <f aca="false">IF(OR($C25="",$D25=""),"",IF(Tasks!$D25="Milestone",IF(AND($C25&gt;=AL$4,$C25&lt;AL$4+IF($D$3="Day",1,7)),"◆",""),IF(AND($C25&lt;AL$4+IF($D$3="Day",1,7),$D25&gt;=AL$4),IF(MAX(AL$4,$C25)&lt;=$C25+ROUND(($D25-$C25+1)*$E25,0)-1,"d","r"),"")))</f>
        <v/>
      </c>
      <c r="AM25" s="47" t="str">
        <f aca="false">IF(OR($C25="",$D25=""),"",IF(Tasks!$D25="Milestone",IF(AND($C25&gt;=AM$4,$C25&lt;AM$4+IF($D$3="Day",1,7)),"◆",""),IF(AND($C25&lt;AM$4+IF($D$3="Day",1,7),$D25&gt;=AM$4),IF(MAX(AM$4,$C25)&lt;=$C25+ROUND(($D25-$C25+1)*$E25,0)-1,"d","r"),"")))</f>
        <v/>
      </c>
      <c r="AN25" s="47" t="str">
        <f aca="false">IF(OR($C25="",$D25=""),"",IF(Tasks!$D25="Milestone",IF(AND($C25&gt;=AN$4,$C25&lt;AN$4+IF($D$3="Day",1,7)),"◆",""),IF(AND($C25&lt;AN$4+IF($D$3="Day",1,7),$D25&gt;=AN$4),IF(MAX(AN$4,$C25)&lt;=$C25+ROUND(($D25-$C25+1)*$E25,0)-1,"d","r"),"")))</f>
        <v/>
      </c>
      <c r="AO25" s="47" t="str">
        <f aca="false">IF(OR($C25="",$D25=""),"",IF(Tasks!$D25="Milestone",IF(AND($C25&gt;=AO$4,$C25&lt;AO$4+IF($D$3="Day",1,7)),"◆",""),IF(AND($C25&lt;AO$4+IF($D$3="Day",1,7),$D25&gt;=AO$4),IF(MAX(AO$4,$C25)&lt;=$C25+ROUND(($D25-$C25+1)*$E25,0)-1,"d","r"),"")))</f>
        <v/>
      </c>
      <c r="AP25" s="47" t="str">
        <f aca="false">IF(OR($C25="",$D25=""),"",IF(Tasks!$D25="Milestone",IF(AND($C25&gt;=AP$4,$C25&lt;AP$4+IF($D$3="Day",1,7)),"◆",""),IF(AND($C25&lt;AP$4+IF($D$3="Day",1,7),$D25&gt;=AP$4),IF(MAX(AP$4,$C25)&lt;=$C25+ROUND(($D25-$C25+1)*$E25,0)-1,"d","r"),"")))</f>
        <v/>
      </c>
      <c r="AQ25" s="47" t="str">
        <f aca="false">IF(OR($C25="",$D25=""),"",IF(Tasks!$D25="Milestone",IF(AND($C25&gt;=AQ$4,$C25&lt;AQ$4+IF($D$3="Day",1,7)),"◆",""),IF(AND($C25&lt;AQ$4+IF($D$3="Day",1,7),$D25&gt;=AQ$4),IF(MAX(AQ$4,$C25)&lt;=$C25+ROUND(($D25-$C25+1)*$E25,0)-1,"d","r"),"")))</f>
        <v/>
      </c>
      <c r="AR25" s="47" t="str">
        <f aca="false">IF(OR($C25="",$D25=""),"",IF(Tasks!$D25="Milestone",IF(AND($C25&gt;=AR$4,$C25&lt;AR$4+IF($D$3="Day",1,7)),"◆",""),IF(AND($C25&lt;AR$4+IF($D$3="Day",1,7),$D25&gt;=AR$4),IF(MAX(AR$4,$C25)&lt;=$C25+ROUND(($D25-$C25+1)*$E25,0)-1,"d","r"),"")))</f>
        <v/>
      </c>
      <c r="AS25" s="47" t="str">
        <f aca="false">IF(OR($C25="",$D25=""),"",IF(Tasks!$D25="Milestone",IF(AND($C25&gt;=AS$4,$C25&lt;AS$4+IF($D$3="Day",1,7)),"◆",""),IF(AND($C25&lt;AS$4+IF($D$3="Day",1,7),$D25&gt;=AS$4),IF(MAX(AS$4,$C25)&lt;=$C25+ROUND(($D25-$C25+1)*$E25,0)-1,"d","r"),"")))</f>
        <v/>
      </c>
      <c r="AT25" s="47" t="str">
        <f aca="false">IF(OR($C25="",$D25=""),"",IF(Tasks!$D25="Milestone",IF(AND($C25&gt;=AT$4,$C25&lt;AT$4+IF($D$3="Day",1,7)),"◆",""),IF(AND($C25&lt;AT$4+IF($D$3="Day",1,7),$D25&gt;=AT$4),IF(MAX(AT$4,$C25)&lt;=$C25+ROUND(($D25-$C25+1)*$E25,0)-1,"d","r"),"")))</f>
        <v/>
      </c>
      <c r="AU25" s="47" t="str">
        <f aca="false">IF(OR($C25="",$D25=""),"",IF(Tasks!$D25="Milestone",IF(AND($C25&gt;=AU$4,$C25&lt;AU$4+IF($D$3="Day",1,7)),"◆",""),IF(AND($C25&lt;AU$4+IF($D$3="Day",1,7),$D25&gt;=AU$4),IF(MAX(AU$4,$C25)&lt;=$C25+ROUND(($D25-$C25+1)*$E25,0)-1,"d","r"),"")))</f>
        <v/>
      </c>
      <c r="AV25" s="47" t="str">
        <f aca="false">IF(OR($C25="",$D25=""),"",IF(Tasks!$D25="Milestone",IF(AND($C25&gt;=AV$4,$C25&lt;AV$4+IF($D$3="Day",1,7)),"◆",""),IF(AND($C25&lt;AV$4+IF($D$3="Day",1,7),$D25&gt;=AV$4),IF(MAX(AV$4,$C25)&lt;=$C25+ROUND(($D25-$C25+1)*$E25,0)-1,"d","r"),"")))</f>
        <v/>
      </c>
      <c r="AW25" s="47" t="str">
        <f aca="false">IF(OR($C25="",$D25=""),"",IF(Tasks!$D25="Milestone",IF(AND($C25&gt;=AW$4,$C25&lt;AW$4+IF($D$3="Day",1,7)),"◆",""),IF(AND($C25&lt;AW$4+IF($D$3="Day",1,7),$D25&gt;=AW$4),IF(MAX(AW$4,$C25)&lt;=$C25+ROUND(($D25-$C25+1)*$E25,0)-1,"d","r"),"")))</f>
        <v/>
      </c>
      <c r="AX25" s="47" t="str">
        <f aca="false">IF(OR($C25="",$D25=""),"",IF(Tasks!$D25="Milestone",IF(AND($C25&gt;=AX$4,$C25&lt;AX$4+IF($D$3="Day",1,7)),"◆",""),IF(AND($C25&lt;AX$4+IF($D$3="Day",1,7),$D25&gt;=AX$4),IF(MAX(AX$4,$C25)&lt;=$C25+ROUND(($D25-$C25+1)*$E25,0)-1,"d","r"),"")))</f>
        <v/>
      </c>
      <c r="AY25" s="47" t="str">
        <f aca="false">IF(OR($C25="",$D25=""),"",IF(Tasks!$D25="Milestone",IF(AND($C25&gt;=AY$4,$C25&lt;AY$4+IF($D$3="Day",1,7)),"◆",""),IF(AND($C25&lt;AY$4+IF($D$3="Day",1,7),$D25&gt;=AY$4),IF(MAX(AY$4,$C25)&lt;=$C25+ROUND(($D25-$C25+1)*$E25,0)-1,"d","r"),"")))</f>
        <v/>
      </c>
      <c r="AZ25" s="47" t="str">
        <f aca="false">IF(OR($C25="",$D25=""),"",IF(Tasks!$D25="Milestone",IF(AND($C25&gt;=AZ$4,$C25&lt;AZ$4+IF($D$3="Day",1,7)),"◆",""),IF(AND($C25&lt;AZ$4+IF($D$3="Day",1,7),$D25&gt;=AZ$4),IF(MAX(AZ$4,$C25)&lt;=$C25+ROUND(($D25-$C25+1)*$E25,0)-1,"d","r"),"")))</f>
        <v/>
      </c>
      <c r="BA25" s="47" t="str">
        <f aca="false">IF(OR($C25="",$D25=""),"",IF(Tasks!$D25="Milestone",IF(AND($C25&gt;=BA$4,$C25&lt;BA$4+IF($D$3="Day",1,7)),"◆",""),IF(AND($C25&lt;BA$4+IF($D$3="Day",1,7),$D25&gt;=BA$4),IF(MAX(BA$4,$C25)&lt;=$C25+ROUND(($D25-$C25+1)*$E25,0)-1,"d","r"),"")))</f>
        <v/>
      </c>
      <c r="BB25" s="47" t="str">
        <f aca="false">IF(OR($C25="",$D25=""),"",IF(Tasks!$D25="Milestone",IF(AND($C25&gt;=BB$4,$C25&lt;BB$4+IF($D$3="Day",1,7)),"◆",""),IF(AND($C25&lt;BB$4+IF($D$3="Day",1,7),$D25&gt;=BB$4),IF(MAX(BB$4,$C25)&lt;=$C25+ROUND(($D25-$C25+1)*$E25,0)-1,"d","r"),"")))</f>
        <v/>
      </c>
      <c r="BC25" s="47" t="str">
        <f aca="false">IF(OR($C25="",$D25=""),"",IF(Tasks!$D25="Milestone",IF(AND($C25&gt;=BC$4,$C25&lt;BC$4+IF($D$3="Day",1,7)),"◆",""),IF(AND($C25&lt;BC$4+IF($D$3="Day",1,7),$D25&gt;=BC$4),IF(MAX(BC$4,$C25)&lt;=$C25+ROUND(($D25-$C25+1)*$E25,0)-1,"d","r"),"")))</f>
        <v/>
      </c>
      <c r="BD25" s="47" t="str">
        <f aca="false">IF(OR($C25="",$D25=""),"",IF(Tasks!$D25="Milestone",IF(AND($C25&gt;=BD$4,$C25&lt;BD$4+IF($D$3="Day",1,7)),"◆",""),IF(AND($C25&lt;BD$4+IF($D$3="Day",1,7),$D25&gt;=BD$4),IF(MAX(BD$4,$C25)&lt;=$C25+ROUND(($D25-$C25+1)*$E25,0)-1,"d","r"),"")))</f>
        <v/>
      </c>
      <c r="BE25" s="47" t="str">
        <f aca="false">IF(OR($C25="",$D25=""),"",IF(Tasks!$D25="Milestone",IF(AND($C25&gt;=BE$4,$C25&lt;BE$4+IF($D$3="Day",1,7)),"◆",""),IF(AND($C25&lt;BE$4+IF($D$3="Day",1,7),$D25&gt;=BE$4),IF(MAX(BE$4,$C25)&lt;=$C25+ROUND(($D25-$C25+1)*$E25,0)-1,"d","r"),"")))</f>
        <v/>
      </c>
    </row>
    <row r="26" customFormat="false" ht="18" hidden="false" customHeight="true" outlineLevel="0" collapsed="false">
      <c r="A26" s="43" t="str">
        <f aca="false">IF(Tasks!$B26="","",IF(Tasks!$D26="Milestone","◆ ","")&amp;Tasks!B26)</f>
        <v/>
      </c>
      <c r="B26" s="44" t="str">
        <f aca="false">IF(Tasks!$B26="","",IF(Tasks!C26="","",Tasks!C26))</f>
        <v/>
      </c>
      <c r="C26" s="45" t="str">
        <f aca="false">IF(OR(Tasks!$B26="",Tasks!E26=""),"",Tasks!E26)</f>
        <v/>
      </c>
      <c r="D26" s="45" t="str">
        <f aca="false">IF(Tasks!$B26="","",Tasks!G26)</f>
        <v/>
      </c>
      <c r="E26" s="46" t="str">
        <f aca="false">IF(Tasks!$B26="","",N(Tasks!H26))</f>
        <v/>
      </c>
      <c r="F26" s="47" t="str">
        <f aca="false">IF(OR($C26="",$D26=""),"",IF(Tasks!$D26="Milestone",IF(AND($C26&gt;=F$4,$C26&lt;F$4+IF($D$3="Day",1,7)),"◆",""),IF(AND($C26&lt;F$4+IF($D$3="Day",1,7),$D26&gt;=F$4),IF(MAX(F$4,$C26)&lt;=$C26+ROUND(($D26-$C26+1)*$E26,0)-1,"d","r"),"")))</f>
        <v/>
      </c>
      <c r="G26" s="47" t="str">
        <f aca="false">IF(OR($C26="",$D26=""),"",IF(Tasks!$D26="Milestone",IF(AND($C26&gt;=G$4,$C26&lt;G$4+IF($D$3="Day",1,7)),"◆",""),IF(AND($C26&lt;G$4+IF($D$3="Day",1,7),$D26&gt;=G$4),IF(MAX(G$4,$C26)&lt;=$C26+ROUND(($D26-$C26+1)*$E26,0)-1,"d","r"),"")))</f>
        <v/>
      </c>
      <c r="H26" s="47" t="str">
        <f aca="false">IF(OR($C26="",$D26=""),"",IF(Tasks!$D26="Milestone",IF(AND($C26&gt;=H$4,$C26&lt;H$4+IF($D$3="Day",1,7)),"◆",""),IF(AND($C26&lt;H$4+IF($D$3="Day",1,7),$D26&gt;=H$4),IF(MAX(H$4,$C26)&lt;=$C26+ROUND(($D26-$C26+1)*$E26,0)-1,"d","r"),"")))</f>
        <v/>
      </c>
      <c r="I26" s="47" t="str">
        <f aca="false">IF(OR($C26="",$D26=""),"",IF(Tasks!$D26="Milestone",IF(AND($C26&gt;=I$4,$C26&lt;I$4+IF($D$3="Day",1,7)),"◆",""),IF(AND($C26&lt;I$4+IF($D$3="Day",1,7),$D26&gt;=I$4),IF(MAX(I$4,$C26)&lt;=$C26+ROUND(($D26-$C26+1)*$E26,0)-1,"d","r"),"")))</f>
        <v/>
      </c>
      <c r="J26" s="47" t="str">
        <f aca="false">IF(OR($C26="",$D26=""),"",IF(Tasks!$D26="Milestone",IF(AND($C26&gt;=J$4,$C26&lt;J$4+IF($D$3="Day",1,7)),"◆",""),IF(AND($C26&lt;J$4+IF($D$3="Day",1,7),$D26&gt;=J$4),IF(MAX(J$4,$C26)&lt;=$C26+ROUND(($D26-$C26+1)*$E26,0)-1,"d","r"),"")))</f>
        <v/>
      </c>
      <c r="K26" s="47" t="str">
        <f aca="false">IF(OR($C26="",$D26=""),"",IF(Tasks!$D26="Milestone",IF(AND($C26&gt;=K$4,$C26&lt;K$4+IF($D$3="Day",1,7)),"◆",""),IF(AND($C26&lt;K$4+IF($D$3="Day",1,7),$D26&gt;=K$4),IF(MAX(K$4,$C26)&lt;=$C26+ROUND(($D26-$C26+1)*$E26,0)-1,"d","r"),"")))</f>
        <v/>
      </c>
      <c r="L26" s="47" t="str">
        <f aca="false">IF(OR($C26="",$D26=""),"",IF(Tasks!$D26="Milestone",IF(AND($C26&gt;=L$4,$C26&lt;L$4+IF($D$3="Day",1,7)),"◆",""),IF(AND($C26&lt;L$4+IF($D$3="Day",1,7),$D26&gt;=L$4),IF(MAX(L$4,$C26)&lt;=$C26+ROUND(($D26-$C26+1)*$E26,0)-1,"d","r"),"")))</f>
        <v/>
      </c>
      <c r="M26" s="47" t="str">
        <f aca="false">IF(OR($C26="",$D26=""),"",IF(Tasks!$D26="Milestone",IF(AND($C26&gt;=M$4,$C26&lt;M$4+IF($D$3="Day",1,7)),"◆",""),IF(AND($C26&lt;M$4+IF($D$3="Day",1,7),$D26&gt;=M$4),IF(MAX(M$4,$C26)&lt;=$C26+ROUND(($D26-$C26+1)*$E26,0)-1,"d","r"),"")))</f>
        <v/>
      </c>
      <c r="N26" s="47" t="str">
        <f aca="false">IF(OR($C26="",$D26=""),"",IF(Tasks!$D26="Milestone",IF(AND($C26&gt;=N$4,$C26&lt;N$4+IF($D$3="Day",1,7)),"◆",""),IF(AND($C26&lt;N$4+IF($D$3="Day",1,7),$D26&gt;=N$4),IF(MAX(N$4,$C26)&lt;=$C26+ROUND(($D26-$C26+1)*$E26,0)-1,"d","r"),"")))</f>
        <v/>
      </c>
      <c r="O26" s="47" t="str">
        <f aca="false">IF(OR($C26="",$D26=""),"",IF(Tasks!$D26="Milestone",IF(AND($C26&gt;=O$4,$C26&lt;O$4+IF($D$3="Day",1,7)),"◆",""),IF(AND($C26&lt;O$4+IF($D$3="Day",1,7),$D26&gt;=O$4),IF(MAX(O$4,$C26)&lt;=$C26+ROUND(($D26-$C26+1)*$E26,0)-1,"d","r"),"")))</f>
        <v/>
      </c>
      <c r="P26" s="47" t="str">
        <f aca="false">IF(OR($C26="",$D26=""),"",IF(Tasks!$D26="Milestone",IF(AND($C26&gt;=P$4,$C26&lt;P$4+IF($D$3="Day",1,7)),"◆",""),IF(AND($C26&lt;P$4+IF($D$3="Day",1,7),$D26&gt;=P$4),IF(MAX(P$4,$C26)&lt;=$C26+ROUND(($D26-$C26+1)*$E26,0)-1,"d","r"),"")))</f>
        <v/>
      </c>
      <c r="Q26" s="47" t="str">
        <f aca="false">IF(OR($C26="",$D26=""),"",IF(Tasks!$D26="Milestone",IF(AND($C26&gt;=Q$4,$C26&lt;Q$4+IF($D$3="Day",1,7)),"◆",""),IF(AND($C26&lt;Q$4+IF($D$3="Day",1,7),$D26&gt;=Q$4),IF(MAX(Q$4,$C26)&lt;=$C26+ROUND(($D26-$C26+1)*$E26,0)-1,"d","r"),"")))</f>
        <v/>
      </c>
      <c r="R26" s="47" t="str">
        <f aca="false">IF(OR($C26="",$D26=""),"",IF(Tasks!$D26="Milestone",IF(AND($C26&gt;=R$4,$C26&lt;R$4+IF($D$3="Day",1,7)),"◆",""),IF(AND($C26&lt;R$4+IF($D$3="Day",1,7),$D26&gt;=R$4),IF(MAX(R$4,$C26)&lt;=$C26+ROUND(($D26-$C26+1)*$E26,0)-1,"d","r"),"")))</f>
        <v/>
      </c>
      <c r="S26" s="47" t="str">
        <f aca="false">IF(OR($C26="",$D26=""),"",IF(Tasks!$D26="Milestone",IF(AND($C26&gt;=S$4,$C26&lt;S$4+IF($D$3="Day",1,7)),"◆",""),IF(AND($C26&lt;S$4+IF($D$3="Day",1,7),$D26&gt;=S$4),IF(MAX(S$4,$C26)&lt;=$C26+ROUND(($D26-$C26+1)*$E26,0)-1,"d","r"),"")))</f>
        <v/>
      </c>
      <c r="T26" s="47" t="str">
        <f aca="false">IF(OR($C26="",$D26=""),"",IF(Tasks!$D26="Milestone",IF(AND($C26&gt;=T$4,$C26&lt;T$4+IF($D$3="Day",1,7)),"◆",""),IF(AND($C26&lt;T$4+IF($D$3="Day",1,7),$D26&gt;=T$4),IF(MAX(T$4,$C26)&lt;=$C26+ROUND(($D26-$C26+1)*$E26,0)-1,"d","r"),"")))</f>
        <v/>
      </c>
      <c r="U26" s="47" t="str">
        <f aca="false">IF(OR($C26="",$D26=""),"",IF(Tasks!$D26="Milestone",IF(AND($C26&gt;=U$4,$C26&lt;U$4+IF($D$3="Day",1,7)),"◆",""),IF(AND($C26&lt;U$4+IF($D$3="Day",1,7),$D26&gt;=U$4),IF(MAX(U$4,$C26)&lt;=$C26+ROUND(($D26-$C26+1)*$E26,0)-1,"d","r"),"")))</f>
        <v/>
      </c>
      <c r="V26" s="47" t="str">
        <f aca="false">IF(OR($C26="",$D26=""),"",IF(Tasks!$D26="Milestone",IF(AND($C26&gt;=V$4,$C26&lt;V$4+IF($D$3="Day",1,7)),"◆",""),IF(AND($C26&lt;V$4+IF($D$3="Day",1,7),$D26&gt;=V$4),IF(MAX(V$4,$C26)&lt;=$C26+ROUND(($D26-$C26+1)*$E26,0)-1,"d","r"),"")))</f>
        <v/>
      </c>
      <c r="W26" s="47" t="str">
        <f aca="false">IF(OR($C26="",$D26=""),"",IF(Tasks!$D26="Milestone",IF(AND($C26&gt;=W$4,$C26&lt;W$4+IF($D$3="Day",1,7)),"◆",""),IF(AND($C26&lt;W$4+IF($D$3="Day",1,7),$D26&gt;=W$4),IF(MAX(W$4,$C26)&lt;=$C26+ROUND(($D26-$C26+1)*$E26,0)-1,"d","r"),"")))</f>
        <v/>
      </c>
      <c r="X26" s="47" t="str">
        <f aca="false">IF(OR($C26="",$D26=""),"",IF(Tasks!$D26="Milestone",IF(AND($C26&gt;=X$4,$C26&lt;X$4+IF($D$3="Day",1,7)),"◆",""),IF(AND($C26&lt;X$4+IF($D$3="Day",1,7),$D26&gt;=X$4),IF(MAX(X$4,$C26)&lt;=$C26+ROUND(($D26-$C26+1)*$E26,0)-1,"d","r"),"")))</f>
        <v/>
      </c>
      <c r="Y26" s="47" t="str">
        <f aca="false">IF(OR($C26="",$D26=""),"",IF(Tasks!$D26="Milestone",IF(AND($C26&gt;=Y$4,$C26&lt;Y$4+IF($D$3="Day",1,7)),"◆",""),IF(AND($C26&lt;Y$4+IF($D$3="Day",1,7),$D26&gt;=Y$4),IF(MAX(Y$4,$C26)&lt;=$C26+ROUND(($D26-$C26+1)*$E26,0)-1,"d","r"),"")))</f>
        <v/>
      </c>
      <c r="Z26" s="47" t="str">
        <f aca="false">IF(OR($C26="",$D26=""),"",IF(Tasks!$D26="Milestone",IF(AND($C26&gt;=Z$4,$C26&lt;Z$4+IF($D$3="Day",1,7)),"◆",""),IF(AND($C26&lt;Z$4+IF($D$3="Day",1,7),$D26&gt;=Z$4),IF(MAX(Z$4,$C26)&lt;=$C26+ROUND(($D26-$C26+1)*$E26,0)-1,"d","r"),"")))</f>
        <v/>
      </c>
      <c r="AA26" s="47" t="str">
        <f aca="false">IF(OR($C26="",$D26=""),"",IF(Tasks!$D26="Milestone",IF(AND($C26&gt;=AA$4,$C26&lt;AA$4+IF($D$3="Day",1,7)),"◆",""),IF(AND($C26&lt;AA$4+IF($D$3="Day",1,7),$D26&gt;=AA$4),IF(MAX(AA$4,$C26)&lt;=$C26+ROUND(($D26-$C26+1)*$E26,0)-1,"d","r"),"")))</f>
        <v/>
      </c>
      <c r="AB26" s="47" t="str">
        <f aca="false">IF(OR($C26="",$D26=""),"",IF(Tasks!$D26="Milestone",IF(AND($C26&gt;=AB$4,$C26&lt;AB$4+IF($D$3="Day",1,7)),"◆",""),IF(AND($C26&lt;AB$4+IF($D$3="Day",1,7),$D26&gt;=AB$4),IF(MAX(AB$4,$C26)&lt;=$C26+ROUND(($D26-$C26+1)*$E26,0)-1,"d","r"),"")))</f>
        <v/>
      </c>
      <c r="AC26" s="47" t="str">
        <f aca="false">IF(OR($C26="",$D26=""),"",IF(Tasks!$D26="Milestone",IF(AND($C26&gt;=AC$4,$C26&lt;AC$4+IF($D$3="Day",1,7)),"◆",""),IF(AND($C26&lt;AC$4+IF($D$3="Day",1,7),$D26&gt;=AC$4),IF(MAX(AC$4,$C26)&lt;=$C26+ROUND(($D26-$C26+1)*$E26,0)-1,"d","r"),"")))</f>
        <v/>
      </c>
      <c r="AD26" s="47" t="str">
        <f aca="false">IF(OR($C26="",$D26=""),"",IF(Tasks!$D26="Milestone",IF(AND($C26&gt;=AD$4,$C26&lt;AD$4+IF($D$3="Day",1,7)),"◆",""),IF(AND($C26&lt;AD$4+IF($D$3="Day",1,7),$D26&gt;=AD$4),IF(MAX(AD$4,$C26)&lt;=$C26+ROUND(($D26-$C26+1)*$E26,0)-1,"d","r"),"")))</f>
        <v/>
      </c>
      <c r="AE26" s="47" t="str">
        <f aca="false">IF(OR($C26="",$D26=""),"",IF(Tasks!$D26="Milestone",IF(AND($C26&gt;=AE$4,$C26&lt;AE$4+IF($D$3="Day",1,7)),"◆",""),IF(AND($C26&lt;AE$4+IF($D$3="Day",1,7),$D26&gt;=AE$4),IF(MAX(AE$4,$C26)&lt;=$C26+ROUND(($D26-$C26+1)*$E26,0)-1,"d","r"),"")))</f>
        <v/>
      </c>
      <c r="AF26" s="47" t="str">
        <f aca="false">IF(OR($C26="",$D26=""),"",IF(Tasks!$D26="Milestone",IF(AND($C26&gt;=AF$4,$C26&lt;AF$4+IF($D$3="Day",1,7)),"◆",""),IF(AND($C26&lt;AF$4+IF($D$3="Day",1,7),$D26&gt;=AF$4),IF(MAX(AF$4,$C26)&lt;=$C26+ROUND(($D26-$C26+1)*$E26,0)-1,"d","r"),"")))</f>
        <v/>
      </c>
      <c r="AG26" s="47" t="str">
        <f aca="false">IF(OR($C26="",$D26=""),"",IF(Tasks!$D26="Milestone",IF(AND($C26&gt;=AG$4,$C26&lt;AG$4+IF($D$3="Day",1,7)),"◆",""),IF(AND($C26&lt;AG$4+IF($D$3="Day",1,7),$D26&gt;=AG$4),IF(MAX(AG$4,$C26)&lt;=$C26+ROUND(($D26-$C26+1)*$E26,0)-1,"d","r"),"")))</f>
        <v/>
      </c>
      <c r="AH26" s="47" t="str">
        <f aca="false">IF(OR($C26="",$D26=""),"",IF(Tasks!$D26="Milestone",IF(AND($C26&gt;=AH$4,$C26&lt;AH$4+IF($D$3="Day",1,7)),"◆",""),IF(AND($C26&lt;AH$4+IF($D$3="Day",1,7),$D26&gt;=AH$4),IF(MAX(AH$4,$C26)&lt;=$C26+ROUND(($D26-$C26+1)*$E26,0)-1,"d","r"),"")))</f>
        <v/>
      </c>
      <c r="AI26" s="47" t="str">
        <f aca="false">IF(OR($C26="",$D26=""),"",IF(Tasks!$D26="Milestone",IF(AND($C26&gt;=AI$4,$C26&lt;AI$4+IF($D$3="Day",1,7)),"◆",""),IF(AND($C26&lt;AI$4+IF($D$3="Day",1,7),$D26&gt;=AI$4),IF(MAX(AI$4,$C26)&lt;=$C26+ROUND(($D26-$C26+1)*$E26,0)-1,"d","r"),"")))</f>
        <v/>
      </c>
      <c r="AJ26" s="47" t="str">
        <f aca="false">IF(OR($C26="",$D26=""),"",IF(Tasks!$D26="Milestone",IF(AND($C26&gt;=AJ$4,$C26&lt;AJ$4+IF($D$3="Day",1,7)),"◆",""),IF(AND($C26&lt;AJ$4+IF($D$3="Day",1,7),$D26&gt;=AJ$4),IF(MAX(AJ$4,$C26)&lt;=$C26+ROUND(($D26-$C26+1)*$E26,0)-1,"d","r"),"")))</f>
        <v/>
      </c>
      <c r="AK26" s="47" t="str">
        <f aca="false">IF(OR($C26="",$D26=""),"",IF(Tasks!$D26="Milestone",IF(AND($C26&gt;=AK$4,$C26&lt;AK$4+IF($D$3="Day",1,7)),"◆",""),IF(AND($C26&lt;AK$4+IF($D$3="Day",1,7),$D26&gt;=AK$4),IF(MAX(AK$4,$C26)&lt;=$C26+ROUND(($D26-$C26+1)*$E26,0)-1,"d","r"),"")))</f>
        <v/>
      </c>
      <c r="AL26" s="47" t="str">
        <f aca="false">IF(OR($C26="",$D26=""),"",IF(Tasks!$D26="Milestone",IF(AND($C26&gt;=AL$4,$C26&lt;AL$4+IF($D$3="Day",1,7)),"◆",""),IF(AND($C26&lt;AL$4+IF($D$3="Day",1,7),$D26&gt;=AL$4),IF(MAX(AL$4,$C26)&lt;=$C26+ROUND(($D26-$C26+1)*$E26,0)-1,"d","r"),"")))</f>
        <v/>
      </c>
      <c r="AM26" s="47" t="str">
        <f aca="false">IF(OR($C26="",$D26=""),"",IF(Tasks!$D26="Milestone",IF(AND($C26&gt;=AM$4,$C26&lt;AM$4+IF($D$3="Day",1,7)),"◆",""),IF(AND($C26&lt;AM$4+IF($D$3="Day",1,7),$D26&gt;=AM$4),IF(MAX(AM$4,$C26)&lt;=$C26+ROUND(($D26-$C26+1)*$E26,0)-1,"d","r"),"")))</f>
        <v/>
      </c>
      <c r="AN26" s="47" t="str">
        <f aca="false">IF(OR($C26="",$D26=""),"",IF(Tasks!$D26="Milestone",IF(AND($C26&gt;=AN$4,$C26&lt;AN$4+IF($D$3="Day",1,7)),"◆",""),IF(AND($C26&lt;AN$4+IF($D$3="Day",1,7),$D26&gt;=AN$4),IF(MAX(AN$4,$C26)&lt;=$C26+ROUND(($D26-$C26+1)*$E26,0)-1,"d","r"),"")))</f>
        <v/>
      </c>
      <c r="AO26" s="47" t="str">
        <f aca="false">IF(OR($C26="",$D26=""),"",IF(Tasks!$D26="Milestone",IF(AND($C26&gt;=AO$4,$C26&lt;AO$4+IF($D$3="Day",1,7)),"◆",""),IF(AND($C26&lt;AO$4+IF($D$3="Day",1,7),$D26&gt;=AO$4),IF(MAX(AO$4,$C26)&lt;=$C26+ROUND(($D26-$C26+1)*$E26,0)-1,"d","r"),"")))</f>
        <v/>
      </c>
      <c r="AP26" s="47" t="str">
        <f aca="false">IF(OR($C26="",$D26=""),"",IF(Tasks!$D26="Milestone",IF(AND($C26&gt;=AP$4,$C26&lt;AP$4+IF($D$3="Day",1,7)),"◆",""),IF(AND($C26&lt;AP$4+IF($D$3="Day",1,7),$D26&gt;=AP$4),IF(MAX(AP$4,$C26)&lt;=$C26+ROUND(($D26-$C26+1)*$E26,0)-1,"d","r"),"")))</f>
        <v/>
      </c>
      <c r="AQ26" s="47" t="str">
        <f aca="false">IF(OR($C26="",$D26=""),"",IF(Tasks!$D26="Milestone",IF(AND($C26&gt;=AQ$4,$C26&lt;AQ$4+IF($D$3="Day",1,7)),"◆",""),IF(AND($C26&lt;AQ$4+IF($D$3="Day",1,7),$D26&gt;=AQ$4),IF(MAX(AQ$4,$C26)&lt;=$C26+ROUND(($D26-$C26+1)*$E26,0)-1,"d","r"),"")))</f>
        <v/>
      </c>
      <c r="AR26" s="47" t="str">
        <f aca="false">IF(OR($C26="",$D26=""),"",IF(Tasks!$D26="Milestone",IF(AND($C26&gt;=AR$4,$C26&lt;AR$4+IF($D$3="Day",1,7)),"◆",""),IF(AND($C26&lt;AR$4+IF($D$3="Day",1,7),$D26&gt;=AR$4),IF(MAX(AR$4,$C26)&lt;=$C26+ROUND(($D26-$C26+1)*$E26,0)-1,"d","r"),"")))</f>
        <v/>
      </c>
      <c r="AS26" s="47" t="str">
        <f aca="false">IF(OR($C26="",$D26=""),"",IF(Tasks!$D26="Milestone",IF(AND($C26&gt;=AS$4,$C26&lt;AS$4+IF($D$3="Day",1,7)),"◆",""),IF(AND($C26&lt;AS$4+IF($D$3="Day",1,7),$D26&gt;=AS$4),IF(MAX(AS$4,$C26)&lt;=$C26+ROUND(($D26-$C26+1)*$E26,0)-1,"d","r"),"")))</f>
        <v/>
      </c>
      <c r="AT26" s="47" t="str">
        <f aca="false">IF(OR($C26="",$D26=""),"",IF(Tasks!$D26="Milestone",IF(AND($C26&gt;=AT$4,$C26&lt;AT$4+IF($D$3="Day",1,7)),"◆",""),IF(AND($C26&lt;AT$4+IF($D$3="Day",1,7),$D26&gt;=AT$4),IF(MAX(AT$4,$C26)&lt;=$C26+ROUND(($D26-$C26+1)*$E26,0)-1,"d","r"),"")))</f>
        <v/>
      </c>
      <c r="AU26" s="47" t="str">
        <f aca="false">IF(OR($C26="",$D26=""),"",IF(Tasks!$D26="Milestone",IF(AND($C26&gt;=AU$4,$C26&lt;AU$4+IF($D$3="Day",1,7)),"◆",""),IF(AND($C26&lt;AU$4+IF($D$3="Day",1,7),$D26&gt;=AU$4),IF(MAX(AU$4,$C26)&lt;=$C26+ROUND(($D26-$C26+1)*$E26,0)-1,"d","r"),"")))</f>
        <v/>
      </c>
      <c r="AV26" s="47" t="str">
        <f aca="false">IF(OR($C26="",$D26=""),"",IF(Tasks!$D26="Milestone",IF(AND($C26&gt;=AV$4,$C26&lt;AV$4+IF($D$3="Day",1,7)),"◆",""),IF(AND($C26&lt;AV$4+IF($D$3="Day",1,7),$D26&gt;=AV$4),IF(MAX(AV$4,$C26)&lt;=$C26+ROUND(($D26-$C26+1)*$E26,0)-1,"d","r"),"")))</f>
        <v/>
      </c>
      <c r="AW26" s="47" t="str">
        <f aca="false">IF(OR($C26="",$D26=""),"",IF(Tasks!$D26="Milestone",IF(AND($C26&gt;=AW$4,$C26&lt;AW$4+IF($D$3="Day",1,7)),"◆",""),IF(AND($C26&lt;AW$4+IF($D$3="Day",1,7),$D26&gt;=AW$4),IF(MAX(AW$4,$C26)&lt;=$C26+ROUND(($D26-$C26+1)*$E26,0)-1,"d","r"),"")))</f>
        <v/>
      </c>
      <c r="AX26" s="47" t="str">
        <f aca="false">IF(OR($C26="",$D26=""),"",IF(Tasks!$D26="Milestone",IF(AND($C26&gt;=AX$4,$C26&lt;AX$4+IF($D$3="Day",1,7)),"◆",""),IF(AND($C26&lt;AX$4+IF($D$3="Day",1,7),$D26&gt;=AX$4),IF(MAX(AX$4,$C26)&lt;=$C26+ROUND(($D26-$C26+1)*$E26,0)-1,"d","r"),"")))</f>
        <v/>
      </c>
      <c r="AY26" s="47" t="str">
        <f aca="false">IF(OR($C26="",$D26=""),"",IF(Tasks!$D26="Milestone",IF(AND($C26&gt;=AY$4,$C26&lt;AY$4+IF($D$3="Day",1,7)),"◆",""),IF(AND($C26&lt;AY$4+IF($D$3="Day",1,7),$D26&gt;=AY$4),IF(MAX(AY$4,$C26)&lt;=$C26+ROUND(($D26-$C26+1)*$E26,0)-1,"d","r"),"")))</f>
        <v/>
      </c>
      <c r="AZ26" s="47" t="str">
        <f aca="false">IF(OR($C26="",$D26=""),"",IF(Tasks!$D26="Milestone",IF(AND($C26&gt;=AZ$4,$C26&lt;AZ$4+IF($D$3="Day",1,7)),"◆",""),IF(AND($C26&lt;AZ$4+IF($D$3="Day",1,7),$D26&gt;=AZ$4),IF(MAX(AZ$4,$C26)&lt;=$C26+ROUND(($D26-$C26+1)*$E26,0)-1,"d","r"),"")))</f>
        <v/>
      </c>
      <c r="BA26" s="47" t="str">
        <f aca="false">IF(OR($C26="",$D26=""),"",IF(Tasks!$D26="Milestone",IF(AND($C26&gt;=BA$4,$C26&lt;BA$4+IF($D$3="Day",1,7)),"◆",""),IF(AND($C26&lt;BA$4+IF($D$3="Day",1,7),$D26&gt;=BA$4),IF(MAX(BA$4,$C26)&lt;=$C26+ROUND(($D26-$C26+1)*$E26,0)-1,"d","r"),"")))</f>
        <v/>
      </c>
      <c r="BB26" s="47" t="str">
        <f aca="false">IF(OR($C26="",$D26=""),"",IF(Tasks!$D26="Milestone",IF(AND($C26&gt;=BB$4,$C26&lt;BB$4+IF($D$3="Day",1,7)),"◆",""),IF(AND($C26&lt;BB$4+IF($D$3="Day",1,7),$D26&gt;=BB$4),IF(MAX(BB$4,$C26)&lt;=$C26+ROUND(($D26-$C26+1)*$E26,0)-1,"d","r"),"")))</f>
        <v/>
      </c>
      <c r="BC26" s="47" t="str">
        <f aca="false">IF(OR($C26="",$D26=""),"",IF(Tasks!$D26="Milestone",IF(AND($C26&gt;=BC$4,$C26&lt;BC$4+IF($D$3="Day",1,7)),"◆",""),IF(AND($C26&lt;BC$4+IF($D$3="Day",1,7),$D26&gt;=BC$4),IF(MAX(BC$4,$C26)&lt;=$C26+ROUND(($D26-$C26+1)*$E26,0)-1,"d","r"),"")))</f>
        <v/>
      </c>
      <c r="BD26" s="47" t="str">
        <f aca="false">IF(OR($C26="",$D26=""),"",IF(Tasks!$D26="Milestone",IF(AND($C26&gt;=BD$4,$C26&lt;BD$4+IF($D$3="Day",1,7)),"◆",""),IF(AND($C26&lt;BD$4+IF($D$3="Day",1,7),$D26&gt;=BD$4),IF(MAX(BD$4,$C26)&lt;=$C26+ROUND(($D26-$C26+1)*$E26,0)-1,"d","r"),"")))</f>
        <v/>
      </c>
      <c r="BE26" s="47" t="str">
        <f aca="false">IF(OR($C26="",$D26=""),"",IF(Tasks!$D26="Milestone",IF(AND($C26&gt;=BE$4,$C26&lt;BE$4+IF($D$3="Day",1,7)),"◆",""),IF(AND($C26&lt;BE$4+IF($D$3="Day",1,7),$D26&gt;=BE$4),IF(MAX(BE$4,$C26)&lt;=$C26+ROUND(($D26-$C26+1)*$E26,0)-1,"d","r"),"")))</f>
        <v/>
      </c>
    </row>
    <row r="27" customFormat="false" ht="18" hidden="false" customHeight="true" outlineLevel="0" collapsed="false">
      <c r="A27" s="43" t="str">
        <f aca="false">IF(Tasks!$B27="","",IF(Tasks!$D27="Milestone","◆ ","")&amp;Tasks!B27)</f>
        <v/>
      </c>
      <c r="B27" s="44" t="str">
        <f aca="false">IF(Tasks!$B27="","",IF(Tasks!C27="","",Tasks!C27))</f>
        <v/>
      </c>
      <c r="C27" s="45" t="str">
        <f aca="false">IF(OR(Tasks!$B27="",Tasks!E27=""),"",Tasks!E27)</f>
        <v/>
      </c>
      <c r="D27" s="45" t="str">
        <f aca="false">IF(Tasks!$B27="","",Tasks!G27)</f>
        <v/>
      </c>
      <c r="E27" s="46" t="str">
        <f aca="false">IF(Tasks!$B27="","",N(Tasks!H27))</f>
        <v/>
      </c>
      <c r="F27" s="47" t="str">
        <f aca="false">IF(OR($C27="",$D27=""),"",IF(Tasks!$D27="Milestone",IF(AND($C27&gt;=F$4,$C27&lt;F$4+IF($D$3="Day",1,7)),"◆",""),IF(AND($C27&lt;F$4+IF($D$3="Day",1,7),$D27&gt;=F$4),IF(MAX(F$4,$C27)&lt;=$C27+ROUND(($D27-$C27+1)*$E27,0)-1,"d","r"),"")))</f>
        <v/>
      </c>
      <c r="G27" s="47" t="str">
        <f aca="false">IF(OR($C27="",$D27=""),"",IF(Tasks!$D27="Milestone",IF(AND($C27&gt;=G$4,$C27&lt;G$4+IF($D$3="Day",1,7)),"◆",""),IF(AND($C27&lt;G$4+IF($D$3="Day",1,7),$D27&gt;=G$4),IF(MAX(G$4,$C27)&lt;=$C27+ROUND(($D27-$C27+1)*$E27,0)-1,"d","r"),"")))</f>
        <v/>
      </c>
      <c r="H27" s="47" t="str">
        <f aca="false">IF(OR($C27="",$D27=""),"",IF(Tasks!$D27="Milestone",IF(AND($C27&gt;=H$4,$C27&lt;H$4+IF($D$3="Day",1,7)),"◆",""),IF(AND($C27&lt;H$4+IF($D$3="Day",1,7),$D27&gt;=H$4),IF(MAX(H$4,$C27)&lt;=$C27+ROUND(($D27-$C27+1)*$E27,0)-1,"d","r"),"")))</f>
        <v/>
      </c>
      <c r="I27" s="47" t="str">
        <f aca="false">IF(OR($C27="",$D27=""),"",IF(Tasks!$D27="Milestone",IF(AND($C27&gt;=I$4,$C27&lt;I$4+IF($D$3="Day",1,7)),"◆",""),IF(AND($C27&lt;I$4+IF($D$3="Day",1,7),$D27&gt;=I$4),IF(MAX(I$4,$C27)&lt;=$C27+ROUND(($D27-$C27+1)*$E27,0)-1,"d","r"),"")))</f>
        <v/>
      </c>
      <c r="J27" s="47" t="str">
        <f aca="false">IF(OR($C27="",$D27=""),"",IF(Tasks!$D27="Milestone",IF(AND($C27&gt;=J$4,$C27&lt;J$4+IF($D$3="Day",1,7)),"◆",""),IF(AND($C27&lt;J$4+IF($D$3="Day",1,7),$D27&gt;=J$4),IF(MAX(J$4,$C27)&lt;=$C27+ROUND(($D27-$C27+1)*$E27,0)-1,"d","r"),"")))</f>
        <v/>
      </c>
      <c r="K27" s="47" t="str">
        <f aca="false">IF(OR($C27="",$D27=""),"",IF(Tasks!$D27="Milestone",IF(AND($C27&gt;=K$4,$C27&lt;K$4+IF($D$3="Day",1,7)),"◆",""),IF(AND($C27&lt;K$4+IF($D$3="Day",1,7),$D27&gt;=K$4),IF(MAX(K$4,$C27)&lt;=$C27+ROUND(($D27-$C27+1)*$E27,0)-1,"d","r"),"")))</f>
        <v/>
      </c>
      <c r="L27" s="47" t="str">
        <f aca="false">IF(OR($C27="",$D27=""),"",IF(Tasks!$D27="Milestone",IF(AND($C27&gt;=L$4,$C27&lt;L$4+IF($D$3="Day",1,7)),"◆",""),IF(AND($C27&lt;L$4+IF($D$3="Day",1,7),$D27&gt;=L$4),IF(MAX(L$4,$C27)&lt;=$C27+ROUND(($D27-$C27+1)*$E27,0)-1,"d","r"),"")))</f>
        <v/>
      </c>
      <c r="M27" s="47" t="str">
        <f aca="false">IF(OR($C27="",$D27=""),"",IF(Tasks!$D27="Milestone",IF(AND($C27&gt;=M$4,$C27&lt;M$4+IF($D$3="Day",1,7)),"◆",""),IF(AND($C27&lt;M$4+IF($D$3="Day",1,7),$D27&gt;=M$4),IF(MAX(M$4,$C27)&lt;=$C27+ROUND(($D27-$C27+1)*$E27,0)-1,"d","r"),"")))</f>
        <v/>
      </c>
      <c r="N27" s="47" t="str">
        <f aca="false">IF(OR($C27="",$D27=""),"",IF(Tasks!$D27="Milestone",IF(AND($C27&gt;=N$4,$C27&lt;N$4+IF($D$3="Day",1,7)),"◆",""),IF(AND($C27&lt;N$4+IF($D$3="Day",1,7),$D27&gt;=N$4),IF(MAX(N$4,$C27)&lt;=$C27+ROUND(($D27-$C27+1)*$E27,0)-1,"d","r"),"")))</f>
        <v/>
      </c>
      <c r="O27" s="47" t="str">
        <f aca="false">IF(OR($C27="",$D27=""),"",IF(Tasks!$D27="Milestone",IF(AND($C27&gt;=O$4,$C27&lt;O$4+IF($D$3="Day",1,7)),"◆",""),IF(AND($C27&lt;O$4+IF($D$3="Day",1,7),$D27&gt;=O$4),IF(MAX(O$4,$C27)&lt;=$C27+ROUND(($D27-$C27+1)*$E27,0)-1,"d","r"),"")))</f>
        <v/>
      </c>
      <c r="P27" s="47" t="str">
        <f aca="false">IF(OR($C27="",$D27=""),"",IF(Tasks!$D27="Milestone",IF(AND($C27&gt;=P$4,$C27&lt;P$4+IF($D$3="Day",1,7)),"◆",""),IF(AND($C27&lt;P$4+IF($D$3="Day",1,7),$D27&gt;=P$4),IF(MAX(P$4,$C27)&lt;=$C27+ROUND(($D27-$C27+1)*$E27,0)-1,"d","r"),"")))</f>
        <v/>
      </c>
      <c r="Q27" s="47" t="str">
        <f aca="false">IF(OR($C27="",$D27=""),"",IF(Tasks!$D27="Milestone",IF(AND($C27&gt;=Q$4,$C27&lt;Q$4+IF($D$3="Day",1,7)),"◆",""),IF(AND($C27&lt;Q$4+IF($D$3="Day",1,7),$D27&gt;=Q$4),IF(MAX(Q$4,$C27)&lt;=$C27+ROUND(($D27-$C27+1)*$E27,0)-1,"d","r"),"")))</f>
        <v/>
      </c>
      <c r="R27" s="47" t="str">
        <f aca="false">IF(OR($C27="",$D27=""),"",IF(Tasks!$D27="Milestone",IF(AND($C27&gt;=R$4,$C27&lt;R$4+IF($D$3="Day",1,7)),"◆",""),IF(AND($C27&lt;R$4+IF($D$3="Day",1,7),$D27&gt;=R$4),IF(MAX(R$4,$C27)&lt;=$C27+ROUND(($D27-$C27+1)*$E27,0)-1,"d","r"),"")))</f>
        <v/>
      </c>
      <c r="S27" s="47" t="str">
        <f aca="false">IF(OR($C27="",$D27=""),"",IF(Tasks!$D27="Milestone",IF(AND($C27&gt;=S$4,$C27&lt;S$4+IF($D$3="Day",1,7)),"◆",""),IF(AND($C27&lt;S$4+IF($D$3="Day",1,7),$D27&gt;=S$4),IF(MAX(S$4,$C27)&lt;=$C27+ROUND(($D27-$C27+1)*$E27,0)-1,"d","r"),"")))</f>
        <v/>
      </c>
      <c r="T27" s="47" t="str">
        <f aca="false">IF(OR($C27="",$D27=""),"",IF(Tasks!$D27="Milestone",IF(AND($C27&gt;=T$4,$C27&lt;T$4+IF($D$3="Day",1,7)),"◆",""),IF(AND($C27&lt;T$4+IF($D$3="Day",1,7),$D27&gt;=T$4),IF(MAX(T$4,$C27)&lt;=$C27+ROUND(($D27-$C27+1)*$E27,0)-1,"d","r"),"")))</f>
        <v/>
      </c>
      <c r="U27" s="47" t="str">
        <f aca="false">IF(OR($C27="",$D27=""),"",IF(Tasks!$D27="Milestone",IF(AND($C27&gt;=U$4,$C27&lt;U$4+IF($D$3="Day",1,7)),"◆",""),IF(AND($C27&lt;U$4+IF($D$3="Day",1,7),$D27&gt;=U$4),IF(MAX(U$4,$C27)&lt;=$C27+ROUND(($D27-$C27+1)*$E27,0)-1,"d","r"),"")))</f>
        <v/>
      </c>
      <c r="V27" s="47" t="str">
        <f aca="false">IF(OR($C27="",$D27=""),"",IF(Tasks!$D27="Milestone",IF(AND($C27&gt;=V$4,$C27&lt;V$4+IF($D$3="Day",1,7)),"◆",""),IF(AND($C27&lt;V$4+IF($D$3="Day",1,7),$D27&gt;=V$4),IF(MAX(V$4,$C27)&lt;=$C27+ROUND(($D27-$C27+1)*$E27,0)-1,"d","r"),"")))</f>
        <v/>
      </c>
      <c r="W27" s="47" t="str">
        <f aca="false">IF(OR($C27="",$D27=""),"",IF(Tasks!$D27="Milestone",IF(AND($C27&gt;=W$4,$C27&lt;W$4+IF($D$3="Day",1,7)),"◆",""),IF(AND($C27&lt;W$4+IF($D$3="Day",1,7),$D27&gt;=W$4),IF(MAX(W$4,$C27)&lt;=$C27+ROUND(($D27-$C27+1)*$E27,0)-1,"d","r"),"")))</f>
        <v/>
      </c>
      <c r="X27" s="47" t="str">
        <f aca="false">IF(OR($C27="",$D27=""),"",IF(Tasks!$D27="Milestone",IF(AND($C27&gt;=X$4,$C27&lt;X$4+IF($D$3="Day",1,7)),"◆",""),IF(AND($C27&lt;X$4+IF($D$3="Day",1,7),$D27&gt;=X$4),IF(MAX(X$4,$C27)&lt;=$C27+ROUND(($D27-$C27+1)*$E27,0)-1,"d","r"),"")))</f>
        <v/>
      </c>
      <c r="Y27" s="47" t="str">
        <f aca="false">IF(OR($C27="",$D27=""),"",IF(Tasks!$D27="Milestone",IF(AND($C27&gt;=Y$4,$C27&lt;Y$4+IF($D$3="Day",1,7)),"◆",""),IF(AND($C27&lt;Y$4+IF($D$3="Day",1,7),$D27&gt;=Y$4),IF(MAX(Y$4,$C27)&lt;=$C27+ROUND(($D27-$C27+1)*$E27,0)-1,"d","r"),"")))</f>
        <v/>
      </c>
      <c r="Z27" s="47" t="str">
        <f aca="false">IF(OR($C27="",$D27=""),"",IF(Tasks!$D27="Milestone",IF(AND($C27&gt;=Z$4,$C27&lt;Z$4+IF($D$3="Day",1,7)),"◆",""),IF(AND($C27&lt;Z$4+IF($D$3="Day",1,7),$D27&gt;=Z$4),IF(MAX(Z$4,$C27)&lt;=$C27+ROUND(($D27-$C27+1)*$E27,0)-1,"d","r"),"")))</f>
        <v/>
      </c>
      <c r="AA27" s="47" t="str">
        <f aca="false">IF(OR($C27="",$D27=""),"",IF(Tasks!$D27="Milestone",IF(AND($C27&gt;=AA$4,$C27&lt;AA$4+IF($D$3="Day",1,7)),"◆",""),IF(AND($C27&lt;AA$4+IF($D$3="Day",1,7),$D27&gt;=AA$4),IF(MAX(AA$4,$C27)&lt;=$C27+ROUND(($D27-$C27+1)*$E27,0)-1,"d","r"),"")))</f>
        <v/>
      </c>
      <c r="AB27" s="47" t="str">
        <f aca="false">IF(OR($C27="",$D27=""),"",IF(Tasks!$D27="Milestone",IF(AND($C27&gt;=AB$4,$C27&lt;AB$4+IF($D$3="Day",1,7)),"◆",""),IF(AND($C27&lt;AB$4+IF($D$3="Day",1,7),$D27&gt;=AB$4),IF(MAX(AB$4,$C27)&lt;=$C27+ROUND(($D27-$C27+1)*$E27,0)-1,"d","r"),"")))</f>
        <v/>
      </c>
      <c r="AC27" s="47" t="str">
        <f aca="false">IF(OR($C27="",$D27=""),"",IF(Tasks!$D27="Milestone",IF(AND($C27&gt;=AC$4,$C27&lt;AC$4+IF($D$3="Day",1,7)),"◆",""),IF(AND($C27&lt;AC$4+IF($D$3="Day",1,7),$D27&gt;=AC$4),IF(MAX(AC$4,$C27)&lt;=$C27+ROUND(($D27-$C27+1)*$E27,0)-1,"d","r"),"")))</f>
        <v/>
      </c>
      <c r="AD27" s="47" t="str">
        <f aca="false">IF(OR($C27="",$D27=""),"",IF(Tasks!$D27="Milestone",IF(AND($C27&gt;=AD$4,$C27&lt;AD$4+IF($D$3="Day",1,7)),"◆",""),IF(AND($C27&lt;AD$4+IF($D$3="Day",1,7),$D27&gt;=AD$4),IF(MAX(AD$4,$C27)&lt;=$C27+ROUND(($D27-$C27+1)*$E27,0)-1,"d","r"),"")))</f>
        <v/>
      </c>
      <c r="AE27" s="47" t="str">
        <f aca="false">IF(OR($C27="",$D27=""),"",IF(Tasks!$D27="Milestone",IF(AND($C27&gt;=AE$4,$C27&lt;AE$4+IF($D$3="Day",1,7)),"◆",""),IF(AND($C27&lt;AE$4+IF($D$3="Day",1,7),$D27&gt;=AE$4),IF(MAX(AE$4,$C27)&lt;=$C27+ROUND(($D27-$C27+1)*$E27,0)-1,"d","r"),"")))</f>
        <v/>
      </c>
      <c r="AF27" s="47" t="str">
        <f aca="false">IF(OR($C27="",$D27=""),"",IF(Tasks!$D27="Milestone",IF(AND($C27&gt;=AF$4,$C27&lt;AF$4+IF($D$3="Day",1,7)),"◆",""),IF(AND($C27&lt;AF$4+IF($D$3="Day",1,7),$D27&gt;=AF$4),IF(MAX(AF$4,$C27)&lt;=$C27+ROUND(($D27-$C27+1)*$E27,0)-1,"d","r"),"")))</f>
        <v/>
      </c>
      <c r="AG27" s="47" t="str">
        <f aca="false">IF(OR($C27="",$D27=""),"",IF(Tasks!$D27="Milestone",IF(AND($C27&gt;=AG$4,$C27&lt;AG$4+IF($D$3="Day",1,7)),"◆",""),IF(AND($C27&lt;AG$4+IF($D$3="Day",1,7),$D27&gt;=AG$4),IF(MAX(AG$4,$C27)&lt;=$C27+ROUND(($D27-$C27+1)*$E27,0)-1,"d","r"),"")))</f>
        <v/>
      </c>
      <c r="AH27" s="47" t="str">
        <f aca="false">IF(OR($C27="",$D27=""),"",IF(Tasks!$D27="Milestone",IF(AND($C27&gt;=AH$4,$C27&lt;AH$4+IF($D$3="Day",1,7)),"◆",""),IF(AND($C27&lt;AH$4+IF($D$3="Day",1,7),$D27&gt;=AH$4),IF(MAX(AH$4,$C27)&lt;=$C27+ROUND(($D27-$C27+1)*$E27,0)-1,"d","r"),"")))</f>
        <v/>
      </c>
      <c r="AI27" s="47" t="str">
        <f aca="false">IF(OR($C27="",$D27=""),"",IF(Tasks!$D27="Milestone",IF(AND($C27&gt;=AI$4,$C27&lt;AI$4+IF($D$3="Day",1,7)),"◆",""),IF(AND($C27&lt;AI$4+IF($D$3="Day",1,7),$D27&gt;=AI$4),IF(MAX(AI$4,$C27)&lt;=$C27+ROUND(($D27-$C27+1)*$E27,0)-1,"d","r"),"")))</f>
        <v/>
      </c>
      <c r="AJ27" s="47" t="str">
        <f aca="false">IF(OR($C27="",$D27=""),"",IF(Tasks!$D27="Milestone",IF(AND($C27&gt;=AJ$4,$C27&lt;AJ$4+IF($D$3="Day",1,7)),"◆",""),IF(AND($C27&lt;AJ$4+IF($D$3="Day",1,7),$D27&gt;=AJ$4),IF(MAX(AJ$4,$C27)&lt;=$C27+ROUND(($D27-$C27+1)*$E27,0)-1,"d","r"),"")))</f>
        <v/>
      </c>
      <c r="AK27" s="47" t="str">
        <f aca="false">IF(OR($C27="",$D27=""),"",IF(Tasks!$D27="Milestone",IF(AND($C27&gt;=AK$4,$C27&lt;AK$4+IF($D$3="Day",1,7)),"◆",""),IF(AND($C27&lt;AK$4+IF($D$3="Day",1,7),$D27&gt;=AK$4),IF(MAX(AK$4,$C27)&lt;=$C27+ROUND(($D27-$C27+1)*$E27,0)-1,"d","r"),"")))</f>
        <v/>
      </c>
      <c r="AL27" s="47" t="str">
        <f aca="false">IF(OR($C27="",$D27=""),"",IF(Tasks!$D27="Milestone",IF(AND($C27&gt;=AL$4,$C27&lt;AL$4+IF($D$3="Day",1,7)),"◆",""),IF(AND($C27&lt;AL$4+IF($D$3="Day",1,7),$D27&gt;=AL$4),IF(MAX(AL$4,$C27)&lt;=$C27+ROUND(($D27-$C27+1)*$E27,0)-1,"d","r"),"")))</f>
        <v/>
      </c>
      <c r="AM27" s="47" t="str">
        <f aca="false">IF(OR($C27="",$D27=""),"",IF(Tasks!$D27="Milestone",IF(AND($C27&gt;=AM$4,$C27&lt;AM$4+IF($D$3="Day",1,7)),"◆",""),IF(AND($C27&lt;AM$4+IF($D$3="Day",1,7),$D27&gt;=AM$4),IF(MAX(AM$4,$C27)&lt;=$C27+ROUND(($D27-$C27+1)*$E27,0)-1,"d","r"),"")))</f>
        <v/>
      </c>
      <c r="AN27" s="47" t="str">
        <f aca="false">IF(OR($C27="",$D27=""),"",IF(Tasks!$D27="Milestone",IF(AND($C27&gt;=AN$4,$C27&lt;AN$4+IF($D$3="Day",1,7)),"◆",""),IF(AND($C27&lt;AN$4+IF($D$3="Day",1,7),$D27&gt;=AN$4),IF(MAX(AN$4,$C27)&lt;=$C27+ROUND(($D27-$C27+1)*$E27,0)-1,"d","r"),"")))</f>
        <v/>
      </c>
      <c r="AO27" s="47" t="str">
        <f aca="false">IF(OR($C27="",$D27=""),"",IF(Tasks!$D27="Milestone",IF(AND($C27&gt;=AO$4,$C27&lt;AO$4+IF($D$3="Day",1,7)),"◆",""),IF(AND($C27&lt;AO$4+IF($D$3="Day",1,7),$D27&gt;=AO$4),IF(MAX(AO$4,$C27)&lt;=$C27+ROUND(($D27-$C27+1)*$E27,0)-1,"d","r"),"")))</f>
        <v/>
      </c>
      <c r="AP27" s="47" t="str">
        <f aca="false">IF(OR($C27="",$D27=""),"",IF(Tasks!$D27="Milestone",IF(AND($C27&gt;=AP$4,$C27&lt;AP$4+IF($D$3="Day",1,7)),"◆",""),IF(AND($C27&lt;AP$4+IF($D$3="Day",1,7),$D27&gt;=AP$4),IF(MAX(AP$4,$C27)&lt;=$C27+ROUND(($D27-$C27+1)*$E27,0)-1,"d","r"),"")))</f>
        <v/>
      </c>
      <c r="AQ27" s="47" t="str">
        <f aca="false">IF(OR($C27="",$D27=""),"",IF(Tasks!$D27="Milestone",IF(AND($C27&gt;=AQ$4,$C27&lt;AQ$4+IF($D$3="Day",1,7)),"◆",""),IF(AND($C27&lt;AQ$4+IF($D$3="Day",1,7),$D27&gt;=AQ$4),IF(MAX(AQ$4,$C27)&lt;=$C27+ROUND(($D27-$C27+1)*$E27,0)-1,"d","r"),"")))</f>
        <v/>
      </c>
      <c r="AR27" s="47" t="str">
        <f aca="false">IF(OR($C27="",$D27=""),"",IF(Tasks!$D27="Milestone",IF(AND($C27&gt;=AR$4,$C27&lt;AR$4+IF($D$3="Day",1,7)),"◆",""),IF(AND($C27&lt;AR$4+IF($D$3="Day",1,7),$D27&gt;=AR$4),IF(MAX(AR$4,$C27)&lt;=$C27+ROUND(($D27-$C27+1)*$E27,0)-1,"d","r"),"")))</f>
        <v/>
      </c>
      <c r="AS27" s="47" t="str">
        <f aca="false">IF(OR($C27="",$D27=""),"",IF(Tasks!$D27="Milestone",IF(AND($C27&gt;=AS$4,$C27&lt;AS$4+IF($D$3="Day",1,7)),"◆",""),IF(AND($C27&lt;AS$4+IF($D$3="Day",1,7),$D27&gt;=AS$4),IF(MAX(AS$4,$C27)&lt;=$C27+ROUND(($D27-$C27+1)*$E27,0)-1,"d","r"),"")))</f>
        <v/>
      </c>
      <c r="AT27" s="47" t="str">
        <f aca="false">IF(OR($C27="",$D27=""),"",IF(Tasks!$D27="Milestone",IF(AND($C27&gt;=AT$4,$C27&lt;AT$4+IF($D$3="Day",1,7)),"◆",""),IF(AND($C27&lt;AT$4+IF($D$3="Day",1,7),$D27&gt;=AT$4),IF(MAX(AT$4,$C27)&lt;=$C27+ROUND(($D27-$C27+1)*$E27,0)-1,"d","r"),"")))</f>
        <v/>
      </c>
      <c r="AU27" s="47" t="str">
        <f aca="false">IF(OR($C27="",$D27=""),"",IF(Tasks!$D27="Milestone",IF(AND($C27&gt;=AU$4,$C27&lt;AU$4+IF($D$3="Day",1,7)),"◆",""),IF(AND($C27&lt;AU$4+IF($D$3="Day",1,7),$D27&gt;=AU$4),IF(MAX(AU$4,$C27)&lt;=$C27+ROUND(($D27-$C27+1)*$E27,0)-1,"d","r"),"")))</f>
        <v/>
      </c>
      <c r="AV27" s="47" t="str">
        <f aca="false">IF(OR($C27="",$D27=""),"",IF(Tasks!$D27="Milestone",IF(AND($C27&gt;=AV$4,$C27&lt;AV$4+IF($D$3="Day",1,7)),"◆",""),IF(AND($C27&lt;AV$4+IF($D$3="Day",1,7),$D27&gt;=AV$4),IF(MAX(AV$4,$C27)&lt;=$C27+ROUND(($D27-$C27+1)*$E27,0)-1,"d","r"),"")))</f>
        <v/>
      </c>
      <c r="AW27" s="47" t="str">
        <f aca="false">IF(OR($C27="",$D27=""),"",IF(Tasks!$D27="Milestone",IF(AND($C27&gt;=AW$4,$C27&lt;AW$4+IF($D$3="Day",1,7)),"◆",""),IF(AND($C27&lt;AW$4+IF($D$3="Day",1,7),$D27&gt;=AW$4),IF(MAX(AW$4,$C27)&lt;=$C27+ROUND(($D27-$C27+1)*$E27,0)-1,"d","r"),"")))</f>
        <v/>
      </c>
      <c r="AX27" s="47" t="str">
        <f aca="false">IF(OR($C27="",$D27=""),"",IF(Tasks!$D27="Milestone",IF(AND($C27&gt;=AX$4,$C27&lt;AX$4+IF($D$3="Day",1,7)),"◆",""),IF(AND($C27&lt;AX$4+IF($D$3="Day",1,7),$D27&gt;=AX$4),IF(MAX(AX$4,$C27)&lt;=$C27+ROUND(($D27-$C27+1)*$E27,0)-1,"d","r"),"")))</f>
        <v/>
      </c>
      <c r="AY27" s="47" t="str">
        <f aca="false">IF(OR($C27="",$D27=""),"",IF(Tasks!$D27="Milestone",IF(AND($C27&gt;=AY$4,$C27&lt;AY$4+IF($D$3="Day",1,7)),"◆",""),IF(AND($C27&lt;AY$4+IF($D$3="Day",1,7),$D27&gt;=AY$4),IF(MAX(AY$4,$C27)&lt;=$C27+ROUND(($D27-$C27+1)*$E27,0)-1,"d","r"),"")))</f>
        <v/>
      </c>
      <c r="AZ27" s="47" t="str">
        <f aca="false">IF(OR($C27="",$D27=""),"",IF(Tasks!$D27="Milestone",IF(AND($C27&gt;=AZ$4,$C27&lt;AZ$4+IF($D$3="Day",1,7)),"◆",""),IF(AND($C27&lt;AZ$4+IF($D$3="Day",1,7),$D27&gt;=AZ$4),IF(MAX(AZ$4,$C27)&lt;=$C27+ROUND(($D27-$C27+1)*$E27,0)-1,"d","r"),"")))</f>
        <v/>
      </c>
      <c r="BA27" s="47" t="str">
        <f aca="false">IF(OR($C27="",$D27=""),"",IF(Tasks!$D27="Milestone",IF(AND($C27&gt;=BA$4,$C27&lt;BA$4+IF($D$3="Day",1,7)),"◆",""),IF(AND($C27&lt;BA$4+IF($D$3="Day",1,7),$D27&gt;=BA$4),IF(MAX(BA$4,$C27)&lt;=$C27+ROUND(($D27-$C27+1)*$E27,0)-1,"d","r"),"")))</f>
        <v/>
      </c>
      <c r="BB27" s="47" t="str">
        <f aca="false">IF(OR($C27="",$D27=""),"",IF(Tasks!$D27="Milestone",IF(AND($C27&gt;=BB$4,$C27&lt;BB$4+IF($D$3="Day",1,7)),"◆",""),IF(AND($C27&lt;BB$4+IF($D$3="Day",1,7),$D27&gt;=BB$4),IF(MAX(BB$4,$C27)&lt;=$C27+ROUND(($D27-$C27+1)*$E27,0)-1,"d","r"),"")))</f>
        <v/>
      </c>
      <c r="BC27" s="47" t="str">
        <f aca="false">IF(OR($C27="",$D27=""),"",IF(Tasks!$D27="Milestone",IF(AND($C27&gt;=BC$4,$C27&lt;BC$4+IF($D$3="Day",1,7)),"◆",""),IF(AND($C27&lt;BC$4+IF($D$3="Day",1,7),$D27&gt;=BC$4),IF(MAX(BC$4,$C27)&lt;=$C27+ROUND(($D27-$C27+1)*$E27,0)-1,"d","r"),"")))</f>
        <v/>
      </c>
      <c r="BD27" s="47" t="str">
        <f aca="false">IF(OR($C27="",$D27=""),"",IF(Tasks!$D27="Milestone",IF(AND($C27&gt;=BD$4,$C27&lt;BD$4+IF($D$3="Day",1,7)),"◆",""),IF(AND($C27&lt;BD$4+IF($D$3="Day",1,7),$D27&gt;=BD$4),IF(MAX(BD$4,$C27)&lt;=$C27+ROUND(($D27-$C27+1)*$E27,0)-1,"d","r"),"")))</f>
        <v/>
      </c>
      <c r="BE27" s="47" t="str">
        <f aca="false">IF(OR($C27="",$D27=""),"",IF(Tasks!$D27="Milestone",IF(AND($C27&gt;=BE$4,$C27&lt;BE$4+IF($D$3="Day",1,7)),"◆",""),IF(AND($C27&lt;BE$4+IF($D$3="Day",1,7),$D27&gt;=BE$4),IF(MAX(BE$4,$C27)&lt;=$C27+ROUND(($D27-$C27+1)*$E27,0)-1,"d","r"),"")))</f>
        <v/>
      </c>
    </row>
    <row r="28" customFormat="false" ht="18" hidden="false" customHeight="true" outlineLevel="0" collapsed="false">
      <c r="A28" s="43" t="str">
        <f aca="false">IF(Tasks!$B28="","",IF(Tasks!$D28="Milestone","◆ ","")&amp;Tasks!B28)</f>
        <v/>
      </c>
      <c r="B28" s="44" t="str">
        <f aca="false">IF(Tasks!$B28="","",IF(Tasks!C28="","",Tasks!C28))</f>
        <v/>
      </c>
      <c r="C28" s="45" t="str">
        <f aca="false">IF(OR(Tasks!$B28="",Tasks!E28=""),"",Tasks!E28)</f>
        <v/>
      </c>
      <c r="D28" s="45" t="str">
        <f aca="false">IF(Tasks!$B28="","",Tasks!G28)</f>
        <v/>
      </c>
      <c r="E28" s="46" t="str">
        <f aca="false">IF(Tasks!$B28="","",N(Tasks!H28))</f>
        <v/>
      </c>
      <c r="F28" s="47" t="str">
        <f aca="false">IF(OR($C28="",$D28=""),"",IF(Tasks!$D28="Milestone",IF(AND($C28&gt;=F$4,$C28&lt;F$4+IF($D$3="Day",1,7)),"◆",""),IF(AND($C28&lt;F$4+IF($D$3="Day",1,7),$D28&gt;=F$4),IF(MAX(F$4,$C28)&lt;=$C28+ROUND(($D28-$C28+1)*$E28,0)-1,"d","r"),"")))</f>
        <v/>
      </c>
      <c r="G28" s="47" t="str">
        <f aca="false">IF(OR($C28="",$D28=""),"",IF(Tasks!$D28="Milestone",IF(AND($C28&gt;=G$4,$C28&lt;G$4+IF($D$3="Day",1,7)),"◆",""),IF(AND($C28&lt;G$4+IF($D$3="Day",1,7),$D28&gt;=G$4),IF(MAX(G$4,$C28)&lt;=$C28+ROUND(($D28-$C28+1)*$E28,0)-1,"d","r"),"")))</f>
        <v/>
      </c>
      <c r="H28" s="47" t="str">
        <f aca="false">IF(OR($C28="",$D28=""),"",IF(Tasks!$D28="Milestone",IF(AND($C28&gt;=H$4,$C28&lt;H$4+IF($D$3="Day",1,7)),"◆",""),IF(AND($C28&lt;H$4+IF($D$3="Day",1,7),$D28&gt;=H$4),IF(MAX(H$4,$C28)&lt;=$C28+ROUND(($D28-$C28+1)*$E28,0)-1,"d","r"),"")))</f>
        <v/>
      </c>
      <c r="I28" s="47" t="str">
        <f aca="false">IF(OR($C28="",$D28=""),"",IF(Tasks!$D28="Milestone",IF(AND($C28&gt;=I$4,$C28&lt;I$4+IF($D$3="Day",1,7)),"◆",""),IF(AND($C28&lt;I$4+IF($D$3="Day",1,7),$D28&gt;=I$4),IF(MAX(I$4,$C28)&lt;=$C28+ROUND(($D28-$C28+1)*$E28,0)-1,"d","r"),"")))</f>
        <v/>
      </c>
      <c r="J28" s="47" t="str">
        <f aca="false">IF(OR($C28="",$D28=""),"",IF(Tasks!$D28="Milestone",IF(AND($C28&gt;=J$4,$C28&lt;J$4+IF($D$3="Day",1,7)),"◆",""),IF(AND($C28&lt;J$4+IF($D$3="Day",1,7),$D28&gt;=J$4),IF(MAX(J$4,$C28)&lt;=$C28+ROUND(($D28-$C28+1)*$E28,0)-1,"d","r"),"")))</f>
        <v/>
      </c>
      <c r="K28" s="47" t="str">
        <f aca="false">IF(OR($C28="",$D28=""),"",IF(Tasks!$D28="Milestone",IF(AND($C28&gt;=K$4,$C28&lt;K$4+IF($D$3="Day",1,7)),"◆",""),IF(AND($C28&lt;K$4+IF($D$3="Day",1,7),$D28&gt;=K$4),IF(MAX(K$4,$C28)&lt;=$C28+ROUND(($D28-$C28+1)*$E28,0)-1,"d","r"),"")))</f>
        <v/>
      </c>
      <c r="L28" s="47" t="str">
        <f aca="false">IF(OR($C28="",$D28=""),"",IF(Tasks!$D28="Milestone",IF(AND($C28&gt;=L$4,$C28&lt;L$4+IF($D$3="Day",1,7)),"◆",""),IF(AND($C28&lt;L$4+IF($D$3="Day",1,7),$D28&gt;=L$4),IF(MAX(L$4,$C28)&lt;=$C28+ROUND(($D28-$C28+1)*$E28,0)-1,"d","r"),"")))</f>
        <v/>
      </c>
      <c r="M28" s="47" t="str">
        <f aca="false">IF(OR($C28="",$D28=""),"",IF(Tasks!$D28="Milestone",IF(AND($C28&gt;=M$4,$C28&lt;M$4+IF($D$3="Day",1,7)),"◆",""),IF(AND($C28&lt;M$4+IF($D$3="Day",1,7),$D28&gt;=M$4),IF(MAX(M$4,$C28)&lt;=$C28+ROUND(($D28-$C28+1)*$E28,0)-1,"d","r"),"")))</f>
        <v/>
      </c>
      <c r="N28" s="47" t="str">
        <f aca="false">IF(OR($C28="",$D28=""),"",IF(Tasks!$D28="Milestone",IF(AND($C28&gt;=N$4,$C28&lt;N$4+IF($D$3="Day",1,7)),"◆",""),IF(AND($C28&lt;N$4+IF($D$3="Day",1,7),$D28&gt;=N$4),IF(MAX(N$4,$C28)&lt;=$C28+ROUND(($D28-$C28+1)*$E28,0)-1,"d","r"),"")))</f>
        <v/>
      </c>
      <c r="O28" s="47" t="str">
        <f aca="false">IF(OR($C28="",$D28=""),"",IF(Tasks!$D28="Milestone",IF(AND($C28&gt;=O$4,$C28&lt;O$4+IF($D$3="Day",1,7)),"◆",""),IF(AND($C28&lt;O$4+IF($D$3="Day",1,7),$D28&gt;=O$4),IF(MAX(O$4,$C28)&lt;=$C28+ROUND(($D28-$C28+1)*$E28,0)-1,"d","r"),"")))</f>
        <v/>
      </c>
      <c r="P28" s="47" t="str">
        <f aca="false">IF(OR($C28="",$D28=""),"",IF(Tasks!$D28="Milestone",IF(AND($C28&gt;=P$4,$C28&lt;P$4+IF($D$3="Day",1,7)),"◆",""),IF(AND($C28&lt;P$4+IF($D$3="Day",1,7),$D28&gt;=P$4),IF(MAX(P$4,$C28)&lt;=$C28+ROUND(($D28-$C28+1)*$E28,0)-1,"d","r"),"")))</f>
        <v/>
      </c>
      <c r="Q28" s="47" t="str">
        <f aca="false">IF(OR($C28="",$D28=""),"",IF(Tasks!$D28="Milestone",IF(AND($C28&gt;=Q$4,$C28&lt;Q$4+IF($D$3="Day",1,7)),"◆",""),IF(AND($C28&lt;Q$4+IF($D$3="Day",1,7),$D28&gt;=Q$4),IF(MAX(Q$4,$C28)&lt;=$C28+ROUND(($D28-$C28+1)*$E28,0)-1,"d","r"),"")))</f>
        <v/>
      </c>
      <c r="R28" s="47" t="str">
        <f aca="false">IF(OR($C28="",$D28=""),"",IF(Tasks!$D28="Milestone",IF(AND($C28&gt;=R$4,$C28&lt;R$4+IF($D$3="Day",1,7)),"◆",""),IF(AND($C28&lt;R$4+IF($D$3="Day",1,7),$D28&gt;=R$4),IF(MAX(R$4,$C28)&lt;=$C28+ROUND(($D28-$C28+1)*$E28,0)-1,"d","r"),"")))</f>
        <v/>
      </c>
      <c r="S28" s="47" t="str">
        <f aca="false">IF(OR($C28="",$D28=""),"",IF(Tasks!$D28="Milestone",IF(AND($C28&gt;=S$4,$C28&lt;S$4+IF($D$3="Day",1,7)),"◆",""),IF(AND($C28&lt;S$4+IF($D$3="Day",1,7),$D28&gt;=S$4),IF(MAX(S$4,$C28)&lt;=$C28+ROUND(($D28-$C28+1)*$E28,0)-1,"d","r"),"")))</f>
        <v/>
      </c>
      <c r="T28" s="47" t="str">
        <f aca="false">IF(OR($C28="",$D28=""),"",IF(Tasks!$D28="Milestone",IF(AND($C28&gt;=T$4,$C28&lt;T$4+IF($D$3="Day",1,7)),"◆",""),IF(AND($C28&lt;T$4+IF($D$3="Day",1,7),$D28&gt;=T$4),IF(MAX(T$4,$C28)&lt;=$C28+ROUND(($D28-$C28+1)*$E28,0)-1,"d","r"),"")))</f>
        <v/>
      </c>
      <c r="U28" s="47" t="str">
        <f aca="false">IF(OR($C28="",$D28=""),"",IF(Tasks!$D28="Milestone",IF(AND($C28&gt;=U$4,$C28&lt;U$4+IF($D$3="Day",1,7)),"◆",""),IF(AND($C28&lt;U$4+IF($D$3="Day",1,7),$D28&gt;=U$4),IF(MAX(U$4,$C28)&lt;=$C28+ROUND(($D28-$C28+1)*$E28,0)-1,"d","r"),"")))</f>
        <v/>
      </c>
      <c r="V28" s="47" t="str">
        <f aca="false">IF(OR($C28="",$D28=""),"",IF(Tasks!$D28="Milestone",IF(AND($C28&gt;=V$4,$C28&lt;V$4+IF($D$3="Day",1,7)),"◆",""),IF(AND($C28&lt;V$4+IF($D$3="Day",1,7),$D28&gt;=V$4),IF(MAX(V$4,$C28)&lt;=$C28+ROUND(($D28-$C28+1)*$E28,0)-1,"d","r"),"")))</f>
        <v/>
      </c>
      <c r="W28" s="47" t="str">
        <f aca="false">IF(OR($C28="",$D28=""),"",IF(Tasks!$D28="Milestone",IF(AND($C28&gt;=W$4,$C28&lt;W$4+IF($D$3="Day",1,7)),"◆",""),IF(AND($C28&lt;W$4+IF($D$3="Day",1,7),$D28&gt;=W$4),IF(MAX(W$4,$C28)&lt;=$C28+ROUND(($D28-$C28+1)*$E28,0)-1,"d","r"),"")))</f>
        <v/>
      </c>
      <c r="X28" s="47" t="str">
        <f aca="false">IF(OR($C28="",$D28=""),"",IF(Tasks!$D28="Milestone",IF(AND($C28&gt;=X$4,$C28&lt;X$4+IF($D$3="Day",1,7)),"◆",""),IF(AND($C28&lt;X$4+IF($D$3="Day",1,7),$D28&gt;=X$4),IF(MAX(X$4,$C28)&lt;=$C28+ROUND(($D28-$C28+1)*$E28,0)-1,"d","r"),"")))</f>
        <v/>
      </c>
      <c r="Y28" s="47" t="str">
        <f aca="false">IF(OR($C28="",$D28=""),"",IF(Tasks!$D28="Milestone",IF(AND($C28&gt;=Y$4,$C28&lt;Y$4+IF($D$3="Day",1,7)),"◆",""),IF(AND($C28&lt;Y$4+IF($D$3="Day",1,7),$D28&gt;=Y$4),IF(MAX(Y$4,$C28)&lt;=$C28+ROUND(($D28-$C28+1)*$E28,0)-1,"d","r"),"")))</f>
        <v/>
      </c>
      <c r="Z28" s="47" t="str">
        <f aca="false">IF(OR($C28="",$D28=""),"",IF(Tasks!$D28="Milestone",IF(AND($C28&gt;=Z$4,$C28&lt;Z$4+IF($D$3="Day",1,7)),"◆",""),IF(AND($C28&lt;Z$4+IF($D$3="Day",1,7),$D28&gt;=Z$4),IF(MAX(Z$4,$C28)&lt;=$C28+ROUND(($D28-$C28+1)*$E28,0)-1,"d","r"),"")))</f>
        <v/>
      </c>
      <c r="AA28" s="47" t="str">
        <f aca="false">IF(OR($C28="",$D28=""),"",IF(Tasks!$D28="Milestone",IF(AND($C28&gt;=AA$4,$C28&lt;AA$4+IF($D$3="Day",1,7)),"◆",""),IF(AND($C28&lt;AA$4+IF($D$3="Day",1,7),$D28&gt;=AA$4),IF(MAX(AA$4,$C28)&lt;=$C28+ROUND(($D28-$C28+1)*$E28,0)-1,"d","r"),"")))</f>
        <v/>
      </c>
      <c r="AB28" s="47" t="str">
        <f aca="false">IF(OR($C28="",$D28=""),"",IF(Tasks!$D28="Milestone",IF(AND($C28&gt;=AB$4,$C28&lt;AB$4+IF($D$3="Day",1,7)),"◆",""),IF(AND($C28&lt;AB$4+IF($D$3="Day",1,7),$D28&gt;=AB$4),IF(MAX(AB$4,$C28)&lt;=$C28+ROUND(($D28-$C28+1)*$E28,0)-1,"d","r"),"")))</f>
        <v/>
      </c>
      <c r="AC28" s="47" t="str">
        <f aca="false">IF(OR($C28="",$D28=""),"",IF(Tasks!$D28="Milestone",IF(AND($C28&gt;=AC$4,$C28&lt;AC$4+IF($D$3="Day",1,7)),"◆",""),IF(AND($C28&lt;AC$4+IF($D$3="Day",1,7),$D28&gt;=AC$4),IF(MAX(AC$4,$C28)&lt;=$C28+ROUND(($D28-$C28+1)*$E28,0)-1,"d","r"),"")))</f>
        <v/>
      </c>
      <c r="AD28" s="47" t="str">
        <f aca="false">IF(OR($C28="",$D28=""),"",IF(Tasks!$D28="Milestone",IF(AND($C28&gt;=AD$4,$C28&lt;AD$4+IF($D$3="Day",1,7)),"◆",""),IF(AND($C28&lt;AD$4+IF($D$3="Day",1,7),$D28&gt;=AD$4),IF(MAX(AD$4,$C28)&lt;=$C28+ROUND(($D28-$C28+1)*$E28,0)-1,"d","r"),"")))</f>
        <v/>
      </c>
      <c r="AE28" s="47" t="str">
        <f aca="false">IF(OR($C28="",$D28=""),"",IF(Tasks!$D28="Milestone",IF(AND($C28&gt;=AE$4,$C28&lt;AE$4+IF($D$3="Day",1,7)),"◆",""),IF(AND($C28&lt;AE$4+IF($D$3="Day",1,7),$D28&gt;=AE$4),IF(MAX(AE$4,$C28)&lt;=$C28+ROUND(($D28-$C28+1)*$E28,0)-1,"d","r"),"")))</f>
        <v/>
      </c>
      <c r="AF28" s="47" t="str">
        <f aca="false">IF(OR($C28="",$D28=""),"",IF(Tasks!$D28="Milestone",IF(AND($C28&gt;=AF$4,$C28&lt;AF$4+IF($D$3="Day",1,7)),"◆",""),IF(AND($C28&lt;AF$4+IF($D$3="Day",1,7),$D28&gt;=AF$4),IF(MAX(AF$4,$C28)&lt;=$C28+ROUND(($D28-$C28+1)*$E28,0)-1,"d","r"),"")))</f>
        <v/>
      </c>
      <c r="AG28" s="47" t="str">
        <f aca="false">IF(OR($C28="",$D28=""),"",IF(Tasks!$D28="Milestone",IF(AND($C28&gt;=AG$4,$C28&lt;AG$4+IF($D$3="Day",1,7)),"◆",""),IF(AND($C28&lt;AG$4+IF($D$3="Day",1,7),$D28&gt;=AG$4),IF(MAX(AG$4,$C28)&lt;=$C28+ROUND(($D28-$C28+1)*$E28,0)-1,"d","r"),"")))</f>
        <v/>
      </c>
      <c r="AH28" s="47" t="str">
        <f aca="false">IF(OR($C28="",$D28=""),"",IF(Tasks!$D28="Milestone",IF(AND($C28&gt;=AH$4,$C28&lt;AH$4+IF($D$3="Day",1,7)),"◆",""),IF(AND($C28&lt;AH$4+IF($D$3="Day",1,7),$D28&gt;=AH$4),IF(MAX(AH$4,$C28)&lt;=$C28+ROUND(($D28-$C28+1)*$E28,0)-1,"d","r"),"")))</f>
        <v/>
      </c>
      <c r="AI28" s="47" t="str">
        <f aca="false">IF(OR($C28="",$D28=""),"",IF(Tasks!$D28="Milestone",IF(AND($C28&gt;=AI$4,$C28&lt;AI$4+IF($D$3="Day",1,7)),"◆",""),IF(AND($C28&lt;AI$4+IF($D$3="Day",1,7),$D28&gt;=AI$4),IF(MAX(AI$4,$C28)&lt;=$C28+ROUND(($D28-$C28+1)*$E28,0)-1,"d","r"),"")))</f>
        <v/>
      </c>
      <c r="AJ28" s="47" t="str">
        <f aca="false">IF(OR($C28="",$D28=""),"",IF(Tasks!$D28="Milestone",IF(AND($C28&gt;=AJ$4,$C28&lt;AJ$4+IF($D$3="Day",1,7)),"◆",""),IF(AND($C28&lt;AJ$4+IF($D$3="Day",1,7),$D28&gt;=AJ$4),IF(MAX(AJ$4,$C28)&lt;=$C28+ROUND(($D28-$C28+1)*$E28,0)-1,"d","r"),"")))</f>
        <v/>
      </c>
      <c r="AK28" s="47" t="str">
        <f aca="false">IF(OR($C28="",$D28=""),"",IF(Tasks!$D28="Milestone",IF(AND($C28&gt;=AK$4,$C28&lt;AK$4+IF($D$3="Day",1,7)),"◆",""),IF(AND($C28&lt;AK$4+IF($D$3="Day",1,7),$D28&gt;=AK$4),IF(MAX(AK$4,$C28)&lt;=$C28+ROUND(($D28-$C28+1)*$E28,0)-1,"d","r"),"")))</f>
        <v/>
      </c>
      <c r="AL28" s="47" t="str">
        <f aca="false">IF(OR($C28="",$D28=""),"",IF(Tasks!$D28="Milestone",IF(AND($C28&gt;=AL$4,$C28&lt;AL$4+IF($D$3="Day",1,7)),"◆",""),IF(AND($C28&lt;AL$4+IF($D$3="Day",1,7),$D28&gt;=AL$4),IF(MAX(AL$4,$C28)&lt;=$C28+ROUND(($D28-$C28+1)*$E28,0)-1,"d","r"),"")))</f>
        <v/>
      </c>
      <c r="AM28" s="47" t="str">
        <f aca="false">IF(OR($C28="",$D28=""),"",IF(Tasks!$D28="Milestone",IF(AND($C28&gt;=AM$4,$C28&lt;AM$4+IF($D$3="Day",1,7)),"◆",""),IF(AND($C28&lt;AM$4+IF($D$3="Day",1,7),$D28&gt;=AM$4),IF(MAX(AM$4,$C28)&lt;=$C28+ROUND(($D28-$C28+1)*$E28,0)-1,"d","r"),"")))</f>
        <v/>
      </c>
      <c r="AN28" s="47" t="str">
        <f aca="false">IF(OR($C28="",$D28=""),"",IF(Tasks!$D28="Milestone",IF(AND($C28&gt;=AN$4,$C28&lt;AN$4+IF($D$3="Day",1,7)),"◆",""),IF(AND($C28&lt;AN$4+IF($D$3="Day",1,7),$D28&gt;=AN$4),IF(MAX(AN$4,$C28)&lt;=$C28+ROUND(($D28-$C28+1)*$E28,0)-1,"d","r"),"")))</f>
        <v/>
      </c>
      <c r="AO28" s="47" t="str">
        <f aca="false">IF(OR($C28="",$D28=""),"",IF(Tasks!$D28="Milestone",IF(AND($C28&gt;=AO$4,$C28&lt;AO$4+IF($D$3="Day",1,7)),"◆",""),IF(AND($C28&lt;AO$4+IF($D$3="Day",1,7),$D28&gt;=AO$4),IF(MAX(AO$4,$C28)&lt;=$C28+ROUND(($D28-$C28+1)*$E28,0)-1,"d","r"),"")))</f>
        <v/>
      </c>
      <c r="AP28" s="47" t="str">
        <f aca="false">IF(OR($C28="",$D28=""),"",IF(Tasks!$D28="Milestone",IF(AND($C28&gt;=AP$4,$C28&lt;AP$4+IF($D$3="Day",1,7)),"◆",""),IF(AND($C28&lt;AP$4+IF($D$3="Day",1,7),$D28&gt;=AP$4),IF(MAX(AP$4,$C28)&lt;=$C28+ROUND(($D28-$C28+1)*$E28,0)-1,"d","r"),"")))</f>
        <v/>
      </c>
      <c r="AQ28" s="47" t="str">
        <f aca="false">IF(OR($C28="",$D28=""),"",IF(Tasks!$D28="Milestone",IF(AND($C28&gt;=AQ$4,$C28&lt;AQ$4+IF($D$3="Day",1,7)),"◆",""),IF(AND($C28&lt;AQ$4+IF($D$3="Day",1,7),$D28&gt;=AQ$4),IF(MAX(AQ$4,$C28)&lt;=$C28+ROUND(($D28-$C28+1)*$E28,0)-1,"d","r"),"")))</f>
        <v/>
      </c>
      <c r="AR28" s="47" t="str">
        <f aca="false">IF(OR($C28="",$D28=""),"",IF(Tasks!$D28="Milestone",IF(AND($C28&gt;=AR$4,$C28&lt;AR$4+IF($D$3="Day",1,7)),"◆",""),IF(AND($C28&lt;AR$4+IF($D$3="Day",1,7),$D28&gt;=AR$4),IF(MAX(AR$4,$C28)&lt;=$C28+ROUND(($D28-$C28+1)*$E28,0)-1,"d","r"),"")))</f>
        <v/>
      </c>
      <c r="AS28" s="47" t="str">
        <f aca="false">IF(OR($C28="",$D28=""),"",IF(Tasks!$D28="Milestone",IF(AND($C28&gt;=AS$4,$C28&lt;AS$4+IF($D$3="Day",1,7)),"◆",""),IF(AND($C28&lt;AS$4+IF($D$3="Day",1,7),$D28&gt;=AS$4),IF(MAX(AS$4,$C28)&lt;=$C28+ROUND(($D28-$C28+1)*$E28,0)-1,"d","r"),"")))</f>
        <v/>
      </c>
      <c r="AT28" s="47" t="str">
        <f aca="false">IF(OR($C28="",$D28=""),"",IF(Tasks!$D28="Milestone",IF(AND($C28&gt;=AT$4,$C28&lt;AT$4+IF($D$3="Day",1,7)),"◆",""),IF(AND($C28&lt;AT$4+IF($D$3="Day",1,7),$D28&gt;=AT$4),IF(MAX(AT$4,$C28)&lt;=$C28+ROUND(($D28-$C28+1)*$E28,0)-1,"d","r"),"")))</f>
        <v/>
      </c>
      <c r="AU28" s="47" t="str">
        <f aca="false">IF(OR($C28="",$D28=""),"",IF(Tasks!$D28="Milestone",IF(AND($C28&gt;=AU$4,$C28&lt;AU$4+IF($D$3="Day",1,7)),"◆",""),IF(AND($C28&lt;AU$4+IF($D$3="Day",1,7),$D28&gt;=AU$4),IF(MAX(AU$4,$C28)&lt;=$C28+ROUND(($D28-$C28+1)*$E28,0)-1,"d","r"),"")))</f>
        <v/>
      </c>
      <c r="AV28" s="47" t="str">
        <f aca="false">IF(OR($C28="",$D28=""),"",IF(Tasks!$D28="Milestone",IF(AND($C28&gt;=AV$4,$C28&lt;AV$4+IF($D$3="Day",1,7)),"◆",""),IF(AND($C28&lt;AV$4+IF($D$3="Day",1,7),$D28&gt;=AV$4),IF(MAX(AV$4,$C28)&lt;=$C28+ROUND(($D28-$C28+1)*$E28,0)-1,"d","r"),"")))</f>
        <v/>
      </c>
      <c r="AW28" s="47" t="str">
        <f aca="false">IF(OR($C28="",$D28=""),"",IF(Tasks!$D28="Milestone",IF(AND($C28&gt;=AW$4,$C28&lt;AW$4+IF($D$3="Day",1,7)),"◆",""),IF(AND($C28&lt;AW$4+IF($D$3="Day",1,7),$D28&gt;=AW$4),IF(MAX(AW$4,$C28)&lt;=$C28+ROUND(($D28-$C28+1)*$E28,0)-1,"d","r"),"")))</f>
        <v/>
      </c>
      <c r="AX28" s="47" t="str">
        <f aca="false">IF(OR($C28="",$D28=""),"",IF(Tasks!$D28="Milestone",IF(AND($C28&gt;=AX$4,$C28&lt;AX$4+IF($D$3="Day",1,7)),"◆",""),IF(AND($C28&lt;AX$4+IF($D$3="Day",1,7),$D28&gt;=AX$4),IF(MAX(AX$4,$C28)&lt;=$C28+ROUND(($D28-$C28+1)*$E28,0)-1,"d","r"),"")))</f>
        <v/>
      </c>
      <c r="AY28" s="47" t="str">
        <f aca="false">IF(OR($C28="",$D28=""),"",IF(Tasks!$D28="Milestone",IF(AND($C28&gt;=AY$4,$C28&lt;AY$4+IF($D$3="Day",1,7)),"◆",""),IF(AND($C28&lt;AY$4+IF($D$3="Day",1,7),$D28&gt;=AY$4),IF(MAX(AY$4,$C28)&lt;=$C28+ROUND(($D28-$C28+1)*$E28,0)-1,"d","r"),"")))</f>
        <v/>
      </c>
      <c r="AZ28" s="47" t="str">
        <f aca="false">IF(OR($C28="",$D28=""),"",IF(Tasks!$D28="Milestone",IF(AND($C28&gt;=AZ$4,$C28&lt;AZ$4+IF($D$3="Day",1,7)),"◆",""),IF(AND($C28&lt;AZ$4+IF($D$3="Day",1,7),$D28&gt;=AZ$4),IF(MAX(AZ$4,$C28)&lt;=$C28+ROUND(($D28-$C28+1)*$E28,0)-1,"d","r"),"")))</f>
        <v/>
      </c>
      <c r="BA28" s="47" t="str">
        <f aca="false">IF(OR($C28="",$D28=""),"",IF(Tasks!$D28="Milestone",IF(AND($C28&gt;=BA$4,$C28&lt;BA$4+IF($D$3="Day",1,7)),"◆",""),IF(AND($C28&lt;BA$4+IF($D$3="Day",1,7),$D28&gt;=BA$4),IF(MAX(BA$4,$C28)&lt;=$C28+ROUND(($D28-$C28+1)*$E28,0)-1,"d","r"),"")))</f>
        <v/>
      </c>
      <c r="BB28" s="47" t="str">
        <f aca="false">IF(OR($C28="",$D28=""),"",IF(Tasks!$D28="Milestone",IF(AND($C28&gt;=BB$4,$C28&lt;BB$4+IF($D$3="Day",1,7)),"◆",""),IF(AND($C28&lt;BB$4+IF($D$3="Day",1,7),$D28&gt;=BB$4),IF(MAX(BB$4,$C28)&lt;=$C28+ROUND(($D28-$C28+1)*$E28,0)-1,"d","r"),"")))</f>
        <v/>
      </c>
      <c r="BC28" s="47" t="str">
        <f aca="false">IF(OR($C28="",$D28=""),"",IF(Tasks!$D28="Milestone",IF(AND($C28&gt;=BC$4,$C28&lt;BC$4+IF($D$3="Day",1,7)),"◆",""),IF(AND($C28&lt;BC$4+IF($D$3="Day",1,7),$D28&gt;=BC$4),IF(MAX(BC$4,$C28)&lt;=$C28+ROUND(($D28-$C28+1)*$E28,0)-1,"d","r"),"")))</f>
        <v/>
      </c>
      <c r="BD28" s="47" t="str">
        <f aca="false">IF(OR($C28="",$D28=""),"",IF(Tasks!$D28="Milestone",IF(AND($C28&gt;=BD$4,$C28&lt;BD$4+IF($D$3="Day",1,7)),"◆",""),IF(AND($C28&lt;BD$4+IF($D$3="Day",1,7),$D28&gt;=BD$4),IF(MAX(BD$4,$C28)&lt;=$C28+ROUND(($D28-$C28+1)*$E28,0)-1,"d","r"),"")))</f>
        <v/>
      </c>
      <c r="BE28" s="47" t="str">
        <f aca="false">IF(OR($C28="",$D28=""),"",IF(Tasks!$D28="Milestone",IF(AND($C28&gt;=BE$4,$C28&lt;BE$4+IF($D$3="Day",1,7)),"◆",""),IF(AND($C28&lt;BE$4+IF($D$3="Day",1,7),$D28&gt;=BE$4),IF(MAX(BE$4,$C28)&lt;=$C28+ROUND(($D28-$C28+1)*$E28,0)-1,"d","r"),"")))</f>
        <v/>
      </c>
    </row>
    <row r="29" customFormat="false" ht="18" hidden="false" customHeight="true" outlineLevel="0" collapsed="false">
      <c r="A29" s="43" t="str">
        <f aca="false">IF(Tasks!$B29="","",IF(Tasks!$D29="Milestone","◆ ","")&amp;Tasks!B29)</f>
        <v/>
      </c>
      <c r="B29" s="44" t="str">
        <f aca="false">IF(Tasks!$B29="","",IF(Tasks!C29="","",Tasks!C29))</f>
        <v/>
      </c>
      <c r="C29" s="45" t="str">
        <f aca="false">IF(OR(Tasks!$B29="",Tasks!E29=""),"",Tasks!E29)</f>
        <v/>
      </c>
      <c r="D29" s="45" t="str">
        <f aca="false">IF(Tasks!$B29="","",Tasks!G29)</f>
        <v/>
      </c>
      <c r="E29" s="46" t="str">
        <f aca="false">IF(Tasks!$B29="","",N(Tasks!H29))</f>
        <v/>
      </c>
      <c r="F29" s="47" t="str">
        <f aca="false">IF(OR($C29="",$D29=""),"",IF(Tasks!$D29="Milestone",IF(AND($C29&gt;=F$4,$C29&lt;F$4+IF($D$3="Day",1,7)),"◆",""),IF(AND($C29&lt;F$4+IF($D$3="Day",1,7),$D29&gt;=F$4),IF(MAX(F$4,$C29)&lt;=$C29+ROUND(($D29-$C29+1)*$E29,0)-1,"d","r"),"")))</f>
        <v/>
      </c>
      <c r="G29" s="47" t="str">
        <f aca="false">IF(OR($C29="",$D29=""),"",IF(Tasks!$D29="Milestone",IF(AND($C29&gt;=G$4,$C29&lt;G$4+IF($D$3="Day",1,7)),"◆",""),IF(AND($C29&lt;G$4+IF($D$3="Day",1,7),$D29&gt;=G$4),IF(MAX(G$4,$C29)&lt;=$C29+ROUND(($D29-$C29+1)*$E29,0)-1,"d","r"),"")))</f>
        <v/>
      </c>
      <c r="H29" s="47" t="str">
        <f aca="false">IF(OR($C29="",$D29=""),"",IF(Tasks!$D29="Milestone",IF(AND($C29&gt;=H$4,$C29&lt;H$4+IF($D$3="Day",1,7)),"◆",""),IF(AND($C29&lt;H$4+IF($D$3="Day",1,7),$D29&gt;=H$4),IF(MAX(H$4,$C29)&lt;=$C29+ROUND(($D29-$C29+1)*$E29,0)-1,"d","r"),"")))</f>
        <v/>
      </c>
      <c r="I29" s="47" t="str">
        <f aca="false">IF(OR($C29="",$D29=""),"",IF(Tasks!$D29="Milestone",IF(AND($C29&gt;=I$4,$C29&lt;I$4+IF($D$3="Day",1,7)),"◆",""),IF(AND($C29&lt;I$4+IF($D$3="Day",1,7),$D29&gt;=I$4),IF(MAX(I$4,$C29)&lt;=$C29+ROUND(($D29-$C29+1)*$E29,0)-1,"d","r"),"")))</f>
        <v/>
      </c>
      <c r="J29" s="47" t="str">
        <f aca="false">IF(OR($C29="",$D29=""),"",IF(Tasks!$D29="Milestone",IF(AND($C29&gt;=J$4,$C29&lt;J$4+IF($D$3="Day",1,7)),"◆",""),IF(AND($C29&lt;J$4+IF($D$3="Day",1,7),$D29&gt;=J$4),IF(MAX(J$4,$C29)&lt;=$C29+ROUND(($D29-$C29+1)*$E29,0)-1,"d","r"),"")))</f>
        <v/>
      </c>
      <c r="K29" s="47" t="str">
        <f aca="false">IF(OR($C29="",$D29=""),"",IF(Tasks!$D29="Milestone",IF(AND($C29&gt;=K$4,$C29&lt;K$4+IF($D$3="Day",1,7)),"◆",""),IF(AND($C29&lt;K$4+IF($D$3="Day",1,7),$D29&gt;=K$4),IF(MAX(K$4,$C29)&lt;=$C29+ROUND(($D29-$C29+1)*$E29,0)-1,"d","r"),"")))</f>
        <v/>
      </c>
      <c r="L29" s="47" t="str">
        <f aca="false">IF(OR($C29="",$D29=""),"",IF(Tasks!$D29="Milestone",IF(AND($C29&gt;=L$4,$C29&lt;L$4+IF($D$3="Day",1,7)),"◆",""),IF(AND($C29&lt;L$4+IF($D$3="Day",1,7),$D29&gt;=L$4),IF(MAX(L$4,$C29)&lt;=$C29+ROUND(($D29-$C29+1)*$E29,0)-1,"d","r"),"")))</f>
        <v/>
      </c>
      <c r="M29" s="47" t="str">
        <f aca="false">IF(OR($C29="",$D29=""),"",IF(Tasks!$D29="Milestone",IF(AND($C29&gt;=M$4,$C29&lt;M$4+IF($D$3="Day",1,7)),"◆",""),IF(AND($C29&lt;M$4+IF($D$3="Day",1,7),$D29&gt;=M$4),IF(MAX(M$4,$C29)&lt;=$C29+ROUND(($D29-$C29+1)*$E29,0)-1,"d","r"),"")))</f>
        <v/>
      </c>
      <c r="N29" s="47" t="str">
        <f aca="false">IF(OR($C29="",$D29=""),"",IF(Tasks!$D29="Milestone",IF(AND($C29&gt;=N$4,$C29&lt;N$4+IF($D$3="Day",1,7)),"◆",""),IF(AND($C29&lt;N$4+IF($D$3="Day",1,7),$D29&gt;=N$4),IF(MAX(N$4,$C29)&lt;=$C29+ROUND(($D29-$C29+1)*$E29,0)-1,"d","r"),"")))</f>
        <v/>
      </c>
      <c r="O29" s="47" t="str">
        <f aca="false">IF(OR($C29="",$D29=""),"",IF(Tasks!$D29="Milestone",IF(AND($C29&gt;=O$4,$C29&lt;O$4+IF($D$3="Day",1,7)),"◆",""),IF(AND($C29&lt;O$4+IF($D$3="Day",1,7),$D29&gt;=O$4),IF(MAX(O$4,$C29)&lt;=$C29+ROUND(($D29-$C29+1)*$E29,0)-1,"d","r"),"")))</f>
        <v/>
      </c>
      <c r="P29" s="47" t="str">
        <f aca="false">IF(OR($C29="",$D29=""),"",IF(Tasks!$D29="Milestone",IF(AND($C29&gt;=P$4,$C29&lt;P$4+IF($D$3="Day",1,7)),"◆",""),IF(AND($C29&lt;P$4+IF($D$3="Day",1,7),$D29&gt;=P$4),IF(MAX(P$4,$C29)&lt;=$C29+ROUND(($D29-$C29+1)*$E29,0)-1,"d","r"),"")))</f>
        <v/>
      </c>
      <c r="Q29" s="47" t="str">
        <f aca="false">IF(OR($C29="",$D29=""),"",IF(Tasks!$D29="Milestone",IF(AND($C29&gt;=Q$4,$C29&lt;Q$4+IF($D$3="Day",1,7)),"◆",""),IF(AND($C29&lt;Q$4+IF($D$3="Day",1,7),$D29&gt;=Q$4),IF(MAX(Q$4,$C29)&lt;=$C29+ROUND(($D29-$C29+1)*$E29,0)-1,"d","r"),"")))</f>
        <v/>
      </c>
      <c r="R29" s="47" t="str">
        <f aca="false">IF(OR($C29="",$D29=""),"",IF(Tasks!$D29="Milestone",IF(AND($C29&gt;=R$4,$C29&lt;R$4+IF($D$3="Day",1,7)),"◆",""),IF(AND($C29&lt;R$4+IF($D$3="Day",1,7),$D29&gt;=R$4),IF(MAX(R$4,$C29)&lt;=$C29+ROUND(($D29-$C29+1)*$E29,0)-1,"d","r"),"")))</f>
        <v/>
      </c>
      <c r="S29" s="47" t="str">
        <f aca="false">IF(OR($C29="",$D29=""),"",IF(Tasks!$D29="Milestone",IF(AND($C29&gt;=S$4,$C29&lt;S$4+IF($D$3="Day",1,7)),"◆",""),IF(AND($C29&lt;S$4+IF($D$3="Day",1,7),$D29&gt;=S$4),IF(MAX(S$4,$C29)&lt;=$C29+ROUND(($D29-$C29+1)*$E29,0)-1,"d","r"),"")))</f>
        <v/>
      </c>
      <c r="T29" s="47" t="str">
        <f aca="false">IF(OR($C29="",$D29=""),"",IF(Tasks!$D29="Milestone",IF(AND($C29&gt;=T$4,$C29&lt;T$4+IF($D$3="Day",1,7)),"◆",""),IF(AND($C29&lt;T$4+IF($D$3="Day",1,7),$D29&gt;=T$4),IF(MAX(T$4,$C29)&lt;=$C29+ROUND(($D29-$C29+1)*$E29,0)-1,"d","r"),"")))</f>
        <v/>
      </c>
      <c r="U29" s="47" t="str">
        <f aca="false">IF(OR($C29="",$D29=""),"",IF(Tasks!$D29="Milestone",IF(AND($C29&gt;=U$4,$C29&lt;U$4+IF($D$3="Day",1,7)),"◆",""),IF(AND($C29&lt;U$4+IF($D$3="Day",1,7),$D29&gt;=U$4),IF(MAX(U$4,$C29)&lt;=$C29+ROUND(($D29-$C29+1)*$E29,0)-1,"d","r"),"")))</f>
        <v/>
      </c>
      <c r="V29" s="47" t="str">
        <f aca="false">IF(OR($C29="",$D29=""),"",IF(Tasks!$D29="Milestone",IF(AND($C29&gt;=V$4,$C29&lt;V$4+IF($D$3="Day",1,7)),"◆",""),IF(AND($C29&lt;V$4+IF($D$3="Day",1,7),$D29&gt;=V$4),IF(MAX(V$4,$C29)&lt;=$C29+ROUND(($D29-$C29+1)*$E29,0)-1,"d","r"),"")))</f>
        <v/>
      </c>
      <c r="W29" s="47" t="str">
        <f aca="false">IF(OR($C29="",$D29=""),"",IF(Tasks!$D29="Milestone",IF(AND($C29&gt;=W$4,$C29&lt;W$4+IF($D$3="Day",1,7)),"◆",""),IF(AND($C29&lt;W$4+IF($D$3="Day",1,7),$D29&gt;=W$4),IF(MAX(W$4,$C29)&lt;=$C29+ROUND(($D29-$C29+1)*$E29,0)-1,"d","r"),"")))</f>
        <v/>
      </c>
      <c r="X29" s="47" t="str">
        <f aca="false">IF(OR($C29="",$D29=""),"",IF(Tasks!$D29="Milestone",IF(AND($C29&gt;=X$4,$C29&lt;X$4+IF($D$3="Day",1,7)),"◆",""),IF(AND($C29&lt;X$4+IF($D$3="Day",1,7),$D29&gt;=X$4),IF(MAX(X$4,$C29)&lt;=$C29+ROUND(($D29-$C29+1)*$E29,0)-1,"d","r"),"")))</f>
        <v/>
      </c>
      <c r="Y29" s="47" t="str">
        <f aca="false">IF(OR($C29="",$D29=""),"",IF(Tasks!$D29="Milestone",IF(AND($C29&gt;=Y$4,$C29&lt;Y$4+IF($D$3="Day",1,7)),"◆",""),IF(AND($C29&lt;Y$4+IF($D$3="Day",1,7),$D29&gt;=Y$4),IF(MAX(Y$4,$C29)&lt;=$C29+ROUND(($D29-$C29+1)*$E29,0)-1,"d","r"),"")))</f>
        <v/>
      </c>
      <c r="Z29" s="47" t="str">
        <f aca="false">IF(OR($C29="",$D29=""),"",IF(Tasks!$D29="Milestone",IF(AND($C29&gt;=Z$4,$C29&lt;Z$4+IF($D$3="Day",1,7)),"◆",""),IF(AND($C29&lt;Z$4+IF($D$3="Day",1,7),$D29&gt;=Z$4),IF(MAX(Z$4,$C29)&lt;=$C29+ROUND(($D29-$C29+1)*$E29,0)-1,"d","r"),"")))</f>
        <v/>
      </c>
      <c r="AA29" s="47" t="str">
        <f aca="false">IF(OR($C29="",$D29=""),"",IF(Tasks!$D29="Milestone",IF(AND($C29&gt;=AA$4,$C29&lt;AA$4+IF($D$3="Day",1,7)),"◆",""),IF(AND($C29&lt;AA$4+IF($D$3="Day",1,7),$D29&gt;=AA$4),IF(MAX(AA$4,$C29)&lt;=$C29+ROUND(($D29-$C29+1)*$E29,0)-1,"d","r"),"")))</f>
        <v/>
      </c>
      <c r="AB29" s="47" t="str">
        <f aca="false">IF(OR($C29="",$D29=""),"",IF(Tasks!$D29="Milestone",IF(AND($C29&gt;=AB$4,$C29&lt;AB$4+IF($D$3="Day",1,7)),"◆",""),IF(AND($C29&lt;AB$4+IF($D$3="Day",1,7),$D29&gt;=AB$4),IF(MAX(AB$4,$C29)&lt;=$C29+ROUND(($D29-$C29+1)*$E29,0)-1,"d","r"),"")))</f>
        <v/>
      </c>
      <c r="AC29" s="47" t="str">
        <f aca="false">IF(OR($C29="",$D29=""),"",IF(Tasks!$D29="Milestone",IF(AND($C29&gt;=AC$4,$C29&lt;AC$4+IF($D$3="Day",1,7)),"◆",""),IF(AND($C29&lt;AC$4+IF($D$3="Day",1,7),$D29&gt;=AC$4),IF(MAX(AC$4,$C29)&lt;=$C29+ROUND(($D29-$C29+1)*$E29,0)-1,"d","r"),"")))</f>
        <v/>
      </c>
      <c r="AD29" s="47" t="str">
        <f aca="false">IF(OR($C29="",$D29=""),"",IF(Tasks!$D29="Milestone",IF(AND($C29&gt;=AD$4,$C29&lt;AD$4+IF($D$3="Day",1,7)),"◆",""),IF(AND($C29&lt;AD$4+IF($D$3="Day",1,7),$D29&gt;=AD$4),IF(MAX(AD$4,$C29)&lt;=$C29+ROUND(($D29-$C29+1)*$E29,0)-1,"d","r"),"")))</f>
        <v/>
      </c>
      <c r="AE29" s="47" t="str">
        <f aca="false">IF(OR($C29="",$D29=""),"",IF(Tasks!$D29="Milestone",IF(AND($C29&gt;=AE$4,$C29&lt;AE$4+IF($D$3="Day",1,7)),"◆",""),IF(AND($C29&lt;AE$4+IF($D$3="Day",1,7),$D29&gt;=AE$4),IF(MAX(AE$4,$C29)&lt;=$C29+ROUND(($D29-$C29+1)*$E29,0)-1,"d","r"),"")))</f>
        <v/>
      </c>
      <c r="AF29" s="47" t="str">
        <f aca="false">IF(OR($C29="",$D29=""),"",IF(Tasks!$D29="Milestone",IF(AND($C29&gt;=AF$4,$C29&lt;AF$4+IF($D$3="Day",1,7)),"◆",""),IF(AND($C29&lt;AF$4+IF($D$3="Day",1,7),$D29&gt;=AF$4),IF(MAX(AF$4,$C29)&lt;=$C29+ROUND(($D29-$C29+1)*$E29,0)-1,"d","r"),"")))</f>
        <v/>
      </c>
      <c r="AG29" s="47" t="str">
        <f aca="false">IF(OR($C29="",$D29=""),"",IF(Tasks!$D29="Milestone",IF(AND($C29&gt;=AG$4,$C29&lt;AG$4+IF($D$3="Day",1,7)),"◆",""),IF(AND($C29&lt;AG$4+IF($D$3="Day",1,7),$D29&gt;=AG$4),IF(MAX(AG$4,$C29)&lt;=$C29+ROUND(($D29-$C29+1)*$E29,0)-1,"d","r"),"")))</f>
        <v/>
      </c>
      <c r="AH29" s="47" t="str">
        <f aca="false">IF(OR($C29="",$D29=""),"",IF(Tasks!$D29="Milestone",IF(AND($C29&gt;=AH$4,$C29&lt;AH$4+IF($D$3="Day",1,7)),"◆",""),IF(AND($C29&lt;AH$4+IF($D$3="Day",1,7),$D29&gt;=AH$4),IF(MAX(AH$4,$C29)&lt;=$C29+ROUND(($D29-$C29+1)*$E29,0)-1,"d","r"),"")))</f>
        <v/>
      </c>
      <c r="AI29" s="47" t="str">
        <f aca="false">IF(OR($C29="",$D29=""),"",IF(Tasks!$D29="Milestone",IF(AND($C29&gt;=AI$4,$C29&lt;AI$4+IF($D$3="Day",1,7)),"◆",""),IF(AND($C29&lt;AI$4+IF($D$3="Day",1,7),$D29&gt;=AI$4),IF(MAX(AI$4,$C29)&lt;=$C29+ROUND(($D29-$C29+1)*$E29,0)-1,"d","r"),"")))</f>
        <v/>
      </c>
      <c r="AJ29" s="47" t="str">
        <f aca="false">IF(OR($C29="",$D29=""),"",IF(Tasks!$D29="Milestone",IF(AND($C29&gt;=AJ$4,$C29&lt;AJ$4+IF($D$3="Day",1,7)),"◆",""),IF(AND($C29&lt;AJ$4+IF($D$3="Day",1,7),$D29&gt;=AJ$4),IF(MAX(AJ$4,$C29)&lt;=$C29+ROUND(($D29-$C29+1)*$E29,0)-1,"d","r"),"")))</f>
        <v/>
      </c>
      <c r="AK29" s="47" t="str">
        <f aca="false">IF(OR($C29="",$D29=""),"",IF(Tasks!$D29="Milestone",IF(AND($C29&gt;=AK$4,$C29&lt;AK$4+IF($D$3="Day",1,7)),"◆",""),IF(AND($C29&lt;AK$4+IF($D$3="Day",1,7),$D29&gt;=AK$4),IF(MAX(AK$4,$C29)&lt;=$C29+ROUND(($D29-$C29+1)*$E29,0)-1,"d","r"),"")))</f>
        <v/>
      </c>
      <c r="AL29" s="47" t="str">
        <f aca="false">IF(OR($C29="",$D29=""),"",IF(Tasks!$D29="Milestone",IF(AND($C29&gt;=AL$4,$C29&lt;AL$4+IF($D$3="Day",1,7)),"◆",""),IF(AND($C29&lt;AL$4+IF($D$3="Day",1,7),$D29&gt;=AL$4),IF(MAX(AL$4,$C29)&lt;=$C29+ROUND(($D29-$C29+1)*$E29,0)-1,"d","r"),"")))</f>
        <v/>
      </c>
      <c r="AM29" s="47" t="str">
        <f aca="false">IF(OR($C29="",$D29=""),"",IF(Tasks!$D29="Milestone",IF(AND($C29&gt;=AM$4,$C29&lt;AM$4+IF($D$3="Day",1,7)),"◆",""),IF(AND($C29&lt;AM$4+IF($D$3="Day",1,7),$D29&gt;=AM$4),IF(MAX(AM$4,$C29)&lt;=$C29+ROUND(($D29-$C29+1)*$E29,0)-1,"d","r"),"")))</f>
        <v/>
      </c>
      <c r="AN29" s="47" t="str">
        <f aca="false">IF(OR($C29="",$D29=""),"",IF(Tasks!$D29="Milestone",IF(AND($C29&gt;=AN$4,$C29&lt;AN$4+IF($D$3="Day",1,7)),"◆",""),IF(AND($C29&lt;AN$4+IF($D$3="Day",1,7),$D29&gt;=AN$4),IF(MAX(AN$4,$C29)&lt;=$C29+ROUND(($D29-$C29+1)*$E29,0)-1,"d","r"),"")))</f>
        <v/>
      </c>
      <c r="AO29" s="47" t="str">
        <f aca="false">IF(OR($C29="",$D29=""),"",IF(Tasks!$D29="Milestone",IF(AND($C29&gt;=AO$4,$C29&lt;AO$4+IF($D$3="Day",1,7)),"◆",""),IF(AND($C29&lt;AO$4+IF($D$3="Day",1,7),$D29&gt;=AO$4),IF(MAX(AO$4,$C29)&lt;=$C29+ROUND(($D29-$C29+1)*$E29,0)-1,"d","r"),"")))</f>
        <v/>
      </c>
      <c r="AP29" s="47" t="str">
        <f aca="false">IF(OR($C29="",$D29=""),"",IF(Tasks!$D29="Milestone",IF(AND($C29&gt;=AP$4,$C29&lt;AP$4+IF($D$3="Day",1,7)),"◆",""),IF(AND($C29&lt;AP$4+IF($D$3="Day",1,7),$D29&gt;=AP$4),IF(MAX(AP$4,$C29)&lt;=$C29+ROUND(($D29-$C29+1)*$E29,0)-1,"d","r"),"")))</f>
        <v/>
      </c>
      <c r="AQ29" s="47" t="str">
        <f aca="false">IF(OR($C29="",$D29=""),"",IF(Tasks!$D29="Milestone",IF(AND($C29&gt;=AQ$4,$C29&lt;AQ$4+IF($D$3="Day",1,7)),"◆",""),IF(AND($C29&lt;AQ$4+IF($D$3="Day",1,7),$D29&gt;=AQ$4),IF(MAX(AQ$4,$C29)&lt;=$C29+ROUND(($D29-$C29+1)*$E29,0)-1,"d","r"),"")))</f>
        <v/>
      </c>
      <c r="AR29" s="47" t="str">
        <f aca="false">IF(OR($C29="",$D29=""),"",IF(Tasks!$D29="Milestone",IF(AND($C29&gt;=AR$4,$C29&lt;AR$4+IF($D$3="Day",1,7)),"◆",""),IF(AND($C29&lt;AR$4+IF($D$3="Day",1,7),$D29&gt;=AR$4),IF(MAX(AR$4,$C29)&lt;=$C29+ROUND(($D29-$C29+1)*$E29,0)-1,"d","r"),"")))</f>
        <v/>
      </c>
      <c r="AS29" s="47" t="str">
        <f aca="false">IF(OR($C29="",$D29=""),"",IF(Tasks!$D29="Milestone",IF(AND($C29&gt;=AS$4,$C29&lt;AS$4+IF($D$3="Day",1,7)),"◆",""),IF(AND($C29&lt;AS$4+IF($D$3="Day",1,7),$D29&gt;=AS$4),IF(MAX(AS$4,$C29)&lt;=$C29+ROUND(($D29-$C29+1)*$E29,0)-1,"d","r"),"")))</f>
        <v/>
      </c>
      <c r="AT29" s="47" t="str">
        <f aca="false">IF(OR($C29="",$D29=""),"",IF(Tasks!$D29="Milestone",IF(AND($C29&gt;=AT$4,$C29&lt;AT$4+IF($D$3="Day",1,7)),"◆",""),IF(AND($C29&lt;AT$4+IF($D$3="Day",1,7),$D29&gt;=AT$4),IF(MAX(AT$4,$C29)&lt;=$C29+ROUND(($D29-$C29+1)*$E29,0)-1,"d","r"),"")))</f>
        <v/>
      </c>
      <c r="AU29" s="47" t="str">
        <f aca="false">IF(OR($C29="",$D29=""),"",IF(Tasks!$D29="Milestone",IF(AND($C29&gt;=AU$4,$C29&lt;AU$4+IF($D$3="Day",1,7)),"◆",""),IF(AND($C29&lt;AU$4+IF($D$3="Day",1,7),$D29&gt;=AU$4),IF(MAX(AU$4,$C29)&lt;=$C29+ROUND(($D29-$C29+1)*$E29,0)-1,"d","r"),"")))</f>
        <v/>
      </c>
      <c r="AV29" s="47" t="str">
        <f aca="false">IF(OR($C29="",$D29=""),"",IF(Tasks!$D29="Milestone",IF(AND($C29&gt;=AV$4,$C29&lt;AV$4+IF($D$3="Day",1,7)),"◆",""),IF(AND($C29&lt;AV$4+IF($D$3="Day",1,7),$D29&gt;=AV$4),IF(MAX(AV$4,$C29)&lt;=$C29+ROUND(($D29-$C29+1)*$E29,0)-1,"d","r"),"")))</f>
        <v/>
      </c>
      <c r="AW29" s="47" t="str">
        <f aca="false">IF(OR($C29="",$D29=""),"",IF(Tasks!$D29="Milestone",IF(AND($C29&gt;=AW$4,$C29&lt;AW$4+IF($D$3="Day",1,7)),"◆",""),IF(AND($C29&lt;AW$4+IF($D$3="Day",1,7),$D29&gt;=AW$4),IF(MAX(AW$4,$C29)&lt;=$C29+ROUND(($D29-$C29+1)*$E29,0)-1,"d","r"),"")))</f>
        <v/>
      </c>
      <c r="AX29" s="47" t="str">
        <f aca="false">IF(OR($C29="",$D29=""),"",IF(Tasks!$D29="Milestone",IF(AND($C29&gt;=AX$4,$C29&lt;AX$4+IF($D$3="Day",1,7)),"◆",""),IF(AND($C29&lt;AX$4+IF($D$3="Day",1,7),$D29&gt;=AX$4),IF(MAX(AX$4,$C29)&lt;=$C29+ROUND(($D29-$C29+1)*$E29,0)-1,"d","r"),"")))</f>
        <v/>
      </c>
      <c r="AY29" s="47" t="str">
        <f aca="false">IF(OR($C29="",$D29=""),"",IF(Tasks!$D29="Milestone",IF(AND($C29&gt;=AY$4,$C29&lt;AY$4+IF($D$3="Day",1,7)),"◆",""),IF(AND($C29&lt;AY$4+IF($D$3="Day",1,7),$D29&gt;=AY$4),IF(MAX(AY$4,$C29)&lt;=$C29+ROUND(($D29-$C29+1)*$E29,0)-1,"d","r"),"")))</f>
        <v/>
      </c>
      <c r="AZ29" s="47" t="str">
        <f aca="false">IF(OR($C29="",$D29=""),"",IF(Tasks!$D29="Milestone",IF(AND($C29&gt;=AZ$4,$C29&lt;AZ$4+IF($D$3="Day",1,7)),"◆",""),IF(AND($C29&lt;AZ$4+IF($D$3="Day",1,7),$D29&gt;=AZ$4),IF(MAX(AZ$4,$C29)&lt;=$C29+ROUND(($D29-$C29+1)*$E29,0)-1,"d","r"),"")))</f>
        <v/>
      </c>
      <c r="BA29" s="47" t="str">
        <f aca="false">IF(OR($C29="",$D29=""),"",IF(Tasks!$D29="Milestone",IF(AND($C29&gt;=BA$4,$C29&lt;BA$4+IF($D$3="Day",1,7)),"◆",""),IF(AND($C29&lt;BA$4+IF($D$3="Day",1,7),$D29&gt;=BA$4),IF(MAX(BA$4,$C29)&lt;=$C29+ROUND(($D29-$C29+1)*$E29,0)-1,"d","r"),"")))</f>
        <v/>
      </c>
      <c r="BB29" s="47" t="str">
        <f aca="false">IF(OR($C29="",$D29=""),"",IF(Tasks!$D29="Milestone",IF(AND($C29&gt;=BB$4,$C29&lt;BB$4+IF($D$3="Day",1,7)),"◆",""),IF(AND($C29&lt;BB$4+IF($D$3="Day",1,7),$D29&gt;=BB$4),IF(MAX(BB$4,$C29)&lt;=$C29+ROUND(($D29-$C29+1)*$E29,0)-1,"d","r"),"")))</f>
        <v/>
      </c>
      <c r="BC29" s="47" t="str">
        <f aca="false">IF(OR($C29="",$D29=""),"",IF(Tasks!$D29="Milestone",IF(AND($C29&gt;=BC$4,$C29&lt;BC$4+IF($D$3="Day",1,7)),"◆",""),IF(AND($C29&lt;BC$4+IF($D$3="Day",1,7),$D29&gt;=BC$4),IF(MAX(BC$4,$C29)&lt;=$C29+ROUND(($D29-$C29+1)*$E29,0)-1,"d","r"),"")))</f>
        <v/>
      </c>
      <c r="BD29" s="47" t="str">
        <f aca="false">IF(OR($C29="",$D29=""),"",IF(Tasks!$D29="Milestone",IF(AND($C29&gt;=BD$4,$C29&lt;BD$4+IF($D$3="Day",1,7)),"◆",""),IF(AND($C29&lt;BD$4+IF($D$3="Day",1,7),$D29&gt;=BD$4),IF(MAX(BD$4,$C29)&lt;=$C29+ROUND(($D29-$C29+1)*$E29,0)-1,"d","r"),"")))</f>
        <v/>
      </c>
      <c r="BE29" s="47" t="str">
        <f aca="false">IF(OR($C29="",$D29=""),"",IF(Tasks!$D29="Milestone",IF(AND($C29&gt;=BE$4,$C29&lt;BE$4+IF($D$3="Day",1,7)),"◆",""),IF(AND($C29&lt;BE$4+IF($D$3="Day",1,7),$D29&gt;=BE$4),IF(MAX(BE$4,$C29)&lt;=$C29+ROUND(($D29-$C29+1)*$E29,0)-1,"d","r"),"")))</f>
        <v/>
      </c>
    </row>
    <row r="30" customFormat="false" ht="18" hidden="false" customHeight="true" outlineLevel="0" collapsed="false">
      <c r="A30" s="43" t="str">
        <f aca="false">IF(Tasks!$B30="","",IF(Tasks!$D30="Milestone","◆ ","")&amp;Tasks!B30)</f>
        <v/>
      </c>
      <c r="B30" s="44" t="str">
        <f aca="false">IF(Tasks!$B30="","",IF(Tasks!C30="","",Tasks!C30))</f>
        <v/>
      </c>
      <c r="C30" s="45" t="str">
        <f aca="false">IF(OR(Tasks!$B30="",Tasks!E30=""),"",Tasks!E30)</f>
        <v/>
      </c>
      <c r="D30" s="45" t="str">
        <f aca="false">IF(Tasks!$B30="","",Tasks!G30)</f>
        <v/>
      </c>
      <c r="E30" s="46" t="str">
        <f aca="false">IF(Tasks!$B30="","",N(Tasks!H30))</f>
        <v/>
      </c>
      <c r="F30" s="47" t="str">
        <f aca="false">IF(OR($C30="",$D30=""),"",IF(Tasks!$D30="Milestone",IF(AND($C30&gt;=F$4,$C30&lt;F$4+IF($D$3="Day",1,7)),"◆",""),IF(AND($C30&lt;F$4+IF($D$3="Day",1,7),$D30&gt;=F$4),IF(MAX(F$4,$C30)&lt;=$C30+ROUND(($D30-$C30+1)*$E30,0)-1,"d","r"),"")))</f>
        <v/>
      </c>
      <c r="G30" s="47" t="str">
        <f aca="false">IF(OR($C30="",$D30=""),"",IF(Tasks!$D30="Milestone",IF(AND($C30&gt;=G$4,$C30&lt;G$4+IF($D$3="Day",1,7)),"◆",""),IF(AND($C30&lt;G$4+IF($D$3="Day",1,7),$D30&gt;=G$4),IF(MAX(G$4,$C30)&lt;=$C30+ROUND(($D30-$C30+1)*$E30,0)-1,"d","r"),"")))</f>
        <v/>
      </c>
      <c r="H30" s="47" t="str">
        <f aca="false">IF(OR($C30="",$D30=""),"",IF(Tasks!$D30="Milestone",IF(AND($C30&gt;=H$4,$C30&lt;H$4+IF($D$3="Day",1,7)),"◆",""),IF(AND($C30&lt;H$4+IF($D$3="Day",1,7),$D30&gt;=H$4),IF(MAX(H$4,$C30)&lt;=$C30+ROUND(($D30-$C30+1)*$E30,0)-1,"d","r"),"")))</f>
        <v/>
      </c>
      <c r="I30" s="47" t="str">
        <f aca="false">IF(OR($C30="",$D30=""),"",IF(Tasks!$D30="Milestone",IF(AND($C30&gt;=I$4,$C30&lt;I$4+IF($D$3="Day",1,7)),"◆",""),IF(AND($C30&lt;I$4+IF($D$3="Day",1,7),$D30&gt;=I$4),IF(MAX(I$4,$C30)&lt;=$C30+ROUND(($D30-$C30+1)*$E30,0)-1,"d","r"),"")))</f>
        <v/>
      </c>
      <c r="J30" s="47" t="str">
        <f aca="false">IF(OR($C30="",$D30=""),"",IF(Tasks!$D30="Milestone",IF(AND($C30&gt;=J$4,$C30&lt;J$4+IF($D$3="Day",1,7)),"◆",""),IF(AND($C30&lt;J$4+IF($D$3="Day",1,7),$D30&gt;=J$4),IF(MAX(J$4,$C30)&lt;=$C30+ROUND(($D30-$C30+1)*$E30,0)-1,"d","r"),"")))</f>
        <v/>
      </c>
      <c r="K30" s="47" t="str">
        <f aca="false">IF(OR($C30="",$D30=""),"",IF(Tasks!$D30="Milestone",IF(AND($C30&gt;=K$4,$C30&lt;K$4+IF($D$3="Day",1,7)),"◆",""),IF(AND($C30&lt;K$4+IF($D$3="Day",1,7),$D30&gt;=K$4),IF(MAX(K$4,$C30)&lt;=$C30+ROUND(($D30-$C30+1)*$E30,0)-1,"d","r"),"")))</f>
        <v/>
      </c>
      <c r="L30" s="47" t="str">
        <f aca="false">IF(OR($C30="",$D30=""),"",IF(Tasks!$D30="Milestone",IF(AND($C30&gt;=L$4,$C30&lt;L$4+IF($D$3="Day",1,7)),"◆",""),IF(AND($C30&lt;L$4+IF($D$3="Day",1,7),$D30&gt;=L$4),IF(MAX(L$4,$C30)&lt;=$C30+ROUND(($D30-$C30+1)*$E30,0)-1,"d","r"),"")))</f>
        <v/>
      </c>
      <c r="M30" s="47" t="str">
        <f aca="false">IF(OR($C30="",$D30=""),"",IF(Tasks!$D30="Milestone",IF(AND($C30&gt;=M$4,$C30&lt;M$4+IF($D$3="Day",1,7)),"◆",""),IF(AND($C30&lt;M$4+IF($D$3="Day",1,7),$D30&gt;=M$4),IF(MAX(M$4,$C30)&lt;=$C30+ROUND(($D30-$C30+1)*$E30,0)-1,"d","r"),"")))</f>
        <v/>
      </c>
      <c r="N30" s="47" t="str">
        <f aca="false">IF(OR($C30="",$D30=""),"",IF(Tasks!$D30="Milestone",IF(AND($C30&gt;=N$4,$C30&lt;N$4+IF($D$3="Day",1,7)),"◆",""),IF(AND($C30&lt;N$4+IF($D$3="Day",1,7),$D30&gt;=N$4),IF(MAX(N$4,$C30)&lt;=$C30+ROUND(($D30-$C30+1)*$E30,0)-1,"d","r"),"")))</f>
        <v/>
      </c>
      <c r="O30" s="47" t="str">
        <f aca="false">IF(OR($C30="",$D30=""),"",IF(Tasks!$D30="Milestone",IF(AND($C30&gt;=O$4,$C30&lt;O$4+IF($D$3="Day",1,7)),"◆",""),IF(AND($C30&lt;O$4+IF($D$3="Day",1,7),$D30&gt;=O$4),IF(MAX(O$4,$C30)&lt;=$C30+ROUND(($D30-$C30+1)*$E30,0)-1,"d","r"),"")))</f>
        <v/>
      </c>
      <c r="P30" s="47" t="str">
        <f aca="false">IF(OR($C30="",$D30=""),"",IF(Tasks!$D30="Milestone",IF(AND($C30&gt;=P$4,$C30&lt;P$4+IF($D$3="Day",1,7)),"◆",""),IF(AND($C30&lt;P$4+IF($D$3="Day",1,7),$D30&gt;=P$4),IF(MAX(P$4,$C30)&lt;=$C30+ROUND(($D30-$C30+1)*$E30,0)-1,"d","r"),"")))</f>
        <v/>
      </c>
      <c r="Q30" s="47" t="str">
        <f aca="false">IF(OR($C30="",$D30=""),"",IF(Tasks!$D30="Milestone",IF(AND($C30&gt;=Q$4,$C30&lt;Q$4+IF($D$3="Day",1,7)),"◆",""),IF(AND($C30&lt;Q$4+IF($D$3="Day",1,7),$D30&gt;=Q$4),IF(MAX(Q$4,$C30)&lt;=$C30+ROUND(($D30-$C30+1)*$E30,0)-1,"d","r"),"")))</f>
        <v/>
      </c>
      <c r="R30" s="47" t="str">
        <f aca="false">IF(OR($C30="",$D30=""),"",IF(Tasks!$D30="Milestone",IF(AND($C30&gt;=R$4,$C30&lt;R$4+IF($D$3="Day",1,7)),"◆",""),IF(AND($C30&lt;R$4+IF($D$3="Day",1,7),$D30&gt;=R$4),IF(MAX(R$4,$C30)&lt;=$C30+ROUND(($D30-$C30+1)*$E30,0)-1,"d","r"),"")))</f>
        <v/>
      </c>
      <c r="S30" s="47" t="str">
        <f aca="false">IF(OR($C30="",$D30=""),"",IF(Tasks!$D30="Milestone",IF(AND($C30&gt;=S$4,$C30&lt;S$4+IF($D$3="Day",1,7)),"◆",""),IF(AND($C30&lt;S$4+IF($D$3="Day",1,7),$D30&gt;=S$4),IF(MAX(S$4,$C30)&lt;=$C30+ROUND(($D30-$C30+1)*$E30,0)-1,"d","r"),"")))</f>
        <v/>
      </c>
      <c r="T30" s="47" t="str">
        <f aca="false">IF(OR($C30="",$D30=""),"",IF(Tasks!$D30="Milestone",IF(AND($C30&gt;=T$4,$C30&lt;T$4+IF($D$3="Day",1,7)),"◆",""),IF(AND($C30&lt;T$4+IF($D$3="Day",1,7),$D30&gt;=T$4),IF(MAX(T$4,$C30)&lt;=$C30+ROUND(($D30-$C30+1)*$E30,0)-1,"d","r"),"")))</f>
        <v/>
      </c>
      <c r="U30" s="47" t="str">
        <f aca="false">IF(OR($C30="",$D30=""),"",IF(Tasks!$D30="Milestone",IF(AND($C30&gt;=U$4,$C30&lt;U$4+IF($D$3="Day",1,7)),"◆",""),IF(AND($C30&lt;U$4+IF($D$3="Day",1,7),$D30&gt;=U$4),IF(MAX(U$4,$C30)&lt;=$C30+ROUND(($D30-$C30+1)*$E30,0)-1,"d","r"),"")))</f>
        <v/>
      </c>
      <c r="V30" s="47" t="str">
        <f aca="false">IF(OR($C30="",$D30=""),"",IF(Tasks!$D30="Milestone",IF(AND($C30&gt;=V$4,$C30&lt;V$4+IF($D$3="Day",1,7)),"◆",""),IF(AND($C30&lt;V$4+IF($D$3="Day",1,7),$D30&gt;=V$4),IF(MAX(V$4,$C30)&lt;=$C30+ROUND(($D30-$C30+1)*$E30,0)-1,"d","r"),"")))</f>
        <v/>
      </c>
      <c r="W30" s="47" t="str">
        <f aca="false">IF(OR($C30="",$D30=""),"",IF(Tasks!$D30="Milestone",IF(AND($C30&gt;=W$4,$C30&lt;W$4+IF($D$3="Day",1,7)),"◆",""),IF(AND($C30&lt;W$4+IF($D$3="Day",1,7),$D30&gt;=W$4),IF(MAX(W$4,$C30)&lt;=$C30+ROUND(($D30-$C30+1)*$E30,0)-1,"d","r"),"")))</f>
        <v/>
      </c>
      <c r="X30" s="47" t="str">
        <f aca="false">IF(OR($C30="",$D30=""),"",IF(Tasks!$D30="Milestone",IF(AND($C30&gt;=X$4,$C30&lt;X$4+IF($D$3="Day",1,7)),"◆",""),IF(AND($C30&lt;X$4+IF($D$3="Day",1,7),$D30&gt;=X$4),IF(MAX(X$4,$C30)&lt;=$C30+ROUND(($D30-$C30+1)*$E30,0)-1,"d","r"),"")))</f>
        <v/>
      </c>
      <c r="Y30" s="47" t="str">
        <f aca="false">IF(OR($C30="",$D30=""),"",IF(Tasks!$D30="Milestone",IF(AND($C30&gt;=Y$4,$C30&lt;Y$4+IF($D$3="Day",1,7)),"◆",""),IF(AND($C30&lt;Y$4+IF($D$3="Day",1,7),$D30&gt;=Y$4),IF(MAX(Y$4,$C30)&lt;=$C30+ROUND(($D30-$C30+1)*$E30,0)-1,"d","r"),"")))</f>
        <v/>
      </c>
      <c r="Z30" s="47" t="str">
        <f aca="false">IF(OR($C30="",$D30=""),"",IF(Tasks!$D30="Milestone",IF(AND($C30&gt;=Z$4,$C30&lt;Z$4+IF($D$3="Day",1,7)),"◆",""),IF(AND($C30&lt;Z$4+IF($D$3="Day",1,7),$D30&gt;=Z$4),IF(MAX(Z$4,$C30)&lt;=$C30+ROUND(($D30-$C30+1)*$E30,0)-1,"d","r"),"")))</f>
        <v/>
      </c>
      <c r="AA30" s="47" t="str">
        <f aca="false">IF(OR($C30="",$D30=""),"",IF(Tasks!$D30="Milestone",IF(AND($C30&gt;=AA$4,$C30&lt;AA$4+IF($D$3="Day",1,7)),"◆",""),IF(AND($C30&lt;AA$4+IF($D$3="Day",1,7),$D30&gt;=AA$4),IF(MAX(AA$4,$C30)&lt;=$C30+ROUND(($D30-$C30+1)*$E30,0)-1,"d","r"),"")))</f>
        <v/>
      </c>
      <c r="AB30" s="47" t="str">
        <f aca="false">IF(OR($C30="",$D30=""),"",IF(Tasks!$D30="Milestone",IF(AND($C30&gt;=AB$4,$C30&lt;AB$4+IF($D$3="Day",1,7)),"◆",""),IF(AND($C30&lt;AB$4+IF($D$3="Day",1,7),$D30&gt;=AB$4),IF(MAX(AB$4,$C30)&lt;=$C30+ROUND(($D30-$C30+1)*$E30,0)-1,"d","r"),"")))</f>
        <v/>
      </c>
      <c r="AC30" s="47" t="str">
        <f aca="false">IF(OR($C30="",$D30=""),"",IF(Tasks!$D30="Milestone",IF(AND($C30&gt;=AC$4,$C30&lt;AC$4+IF($D$3="Day",1,7)),"◆",""),IF(AND($C30&lt;AC$4+IF($D$3="Day",1,7),$D30&gt;=AC$4),IF(MAX(AC$4,$C30)&lt;=$C30+ROUND(($D30-$C30+1)*$E30,0)-1,"d","r"),"")))</f>
        <v/>
      </c>
      <c r="AD30" s="47" t="str">
        <f aca="false">IF(OR($C30="",$D30=""),"",IF(Tasks!$D30="Milestone",IF(AND($C30&gt;=AD$4,$C30&lt;AD$4+IF($D$3="Day",1,7)),"◆",""),IF(AND($C30&lt;AD$4+IF($D$3="Day",1,7),$D30&gt;=AD$4),IF(MAX(AD$4,$C30)&lt;=$C30+ROUND(($D30-$C30+1)*$E30,0)-1,"d","r"),"")))</f>
        <v/>
      </c>
      <c r="AE30" s="47" t="str">
        <f aca="false">IF(OR($C30="",$D30=""),"",IF(Tasks!$D30="Milestone",IF(AND($C30&gt;=AE$4,$C30&lt;AE$4+IF($D$3="Day",1,7)),"◆",""),IF(AND($C30&lt;AE$4+IF($D$3="Day",1,7),$D30&gt;=AE$4),IF(MAX(AE$4,$C30)&lt;=$C30+ROUND(($D30-$C30+1)*$E30,0)-1,"d","r"),"")))</f>
        <v/>
      </c>
      <c r="AF30" s="47" t="str">
        <f aca="false">IF(OR($C30="",$D30=""),"",IF(Tasks!$D30="Milestone",IF(AND($C30&gt;=AF$4,$C30&lt;AF$4+IF($D$3="Day",1,7)),"◆",""),IF(AND($C30&lt;AF$4+IF($D$3="Day",1,7),$D30&gt;=AF$4),IF(MAX(AF$4,$C30)&lt;=$C30+ROUND(($D30-$C30+1)*$E30,0)-1,"d","r"),"")))</f>
        <v/>
      </c>
      <c r="AG30" s="47" t="str">
        <f aca="false">IF(OR($C30="",$D30=""),"",IF(Tasks!$D30="Milestone",IF(AND($C30&gt;=AG$4,$C30&lt;AG$4+IF($D$3="Day",1,7)),"◆",""),IF(AND($C30&lt;AG$4+IF($D$3="Day",1,7),$D30&gt;=AG$4),IF(MAX(AG$4,$C30)&lt;=$C30+ROUND(($D30-$C30+1)*$E30,0)-1,"d","r"),"")))</f>
        <v/>
      </c>
      <c r="AH30" s="47" t="str">
        <f aca="false">IF(OR($C30="",$D30=""),"",IF(Tasks!$D30="Milestone",IF(AND($C30&gt;=AH$4,$C30&lt;AH$4+IF($D$3="Day",1,7)),"◆",""),IF(AND($C30&lt;AH$4+IF($D$3="Day",1,7),$D30&gt;=AH$4),IF(MAX(AH$4,$C30)&lt;=$C30+ROUND(($D30-$C30+1)*$E30,0)-1,"d","r"),"")))</f>
        <v/>
      </c>
      <c r="AI30" s="47" t="str">
        <f aca="false">IF(OR($C30="",$D30=""),"",IF(Tasks!$D30="Milestone",IF(AND($C30&gt;=AI$4,$C30&lt;AI$4+IF($D$3="Day",1,7)),"◆",""),IF(AND($C30&lt;AI$4+IF($D$3="Day",1,7),$D30&gt;=AI$4),IF(MAX(AI$4,$C30)&lt;=$C30+ROUND(($D30-$C30+1)*$E30,0)-1,"d","r"),"")))</f>
        <v/>
      </c>
      <c r="AJ30" s="47" t="str">
        <f aca="false">IF(OR($C30="",$D30=""),"",IF(Tasks!$D30="Milestone",IF(AND($C30&gt;=AJ$4,$C30&lt;AJ$4+IF($D$3="Day",1,7)),"◆",""),IF(AND($C30&lt;AJ$4+IF($D$3="Day",1,7),$D30&gt;=AJ$4),IF(MAX(AJ$4,$C30)&lt;=$C30+ROUND(($D30-$C30+1)*$E30,0)-1,"d","r"),"")))</f>
        <v/>
      </c>
      <c r="AK30" s="47" t="str">
        <f aca="false">IF(OR($C30="",$D30=""),"",IF(Tasks!$D30="Milestone",IF(AND($C30&gt;=AK$4,$C30&lt;AK$4+IF($D$3="Day",1,7)),"◆",""),IF(AND($C30&lt;AK$4+IF($D$3="Day",1,7),$D30&gt;=AK$4),IF(MAX(AK$4,$C30)&lt;=$C30+ROUND(($D30-$C30+1)*$E30,0)-1,"d","r"),"")))</f>
        <v/>
      </c>
      <c r="AL30" s="47" t="str">
        <f aca="false">IF(OR($C30="",$D30=""),"",IF(Tasks!$D30="Milestone",IF(AND($C30&gt;=AL$4,$C30&lt;AL$4+IF($D$3="Day",1,7)),"◆",""),IF(AND($C30&lt;AL$4+IF($D$3="Day",1,7),$D30&gt;=AL$4),IF(MAX(AL$4,$C30)&lt;=$C30+ROUND(($D30-$C30+1)*$E30,0)-1,"d","r"),"")))</f>
        <v/>
      </c>
      <c r="AM30" s="47" t="str">
        <f aca="false">IF(OR($C30="",$D30=""),"",IF(Tasks!$D30="Milestone",IF(AND($C30&gt;=AM$4,$C30&lt;AM$4+IF($D$3="Day",1,7)),"◆",""),IF(AND($C30&lt;AM$4+IF($D$3="Day",1,7),$D30&gt;=AM$4),IF(MAX(AM$4,$C30)&lt;=$C30+ROUND(($D30-$C30+1)*$E30,0)-1,"d","r"),"")))</f>
        <v/>
      </c>
      <c r="AN30" s="47" t="str">
        <f aca="false">IF(OR($C30="",$D30=""),"",IF(Tasks!$D30="Milestone",IF(AND($C30&gt;=AN$4,$C30&lt;AN$4+IF($D$3="Day",1,7)),"◆",""),IF(AND($C30&lt;AN$4+IF($D$3="Day",1,7),$D30&gt;=AN$4),IF(MAX(AN$4,$C30)&lt;=$C30+ROUND(($D30-$C30+1)*$E30,0)-1,"d","r"),"")))</f>
        <v/>
      </c>
      <c r="AO30" s="47" t="str">
        <f aca="false">IF(OR($C30="",$D30=""),"",IF(Tasks!$D30="Milestone",IF(AND($C30&gt;=AO$4,$C30&lt;AO$4+IF($D$3="Day",1,7)),"◆",""),IF(AND($C30&lt;AO$4+IF($D$3="Day",1,7),$D30&gt;=AO$4),IF(MAX(AO$4,$C30)&lt;=$C30+ROUND(($D30-$C30+1)*$E30,0)-1,"d","r"),"")))</f>
        <v/>
      </c>
      <c r="AP30" s="47" t="str">
        <f aca="false">IF(OR($C30="",$D30=""),"",IF(Tasks!$D30="Milestone",IF(AND($C30&gt;=AP$4,$C30&lt;AP$4+IF($D$3="Day",1,7)),"◆",""),IF(AND($C30&lt;AP$4+IF($D$3="Day",1,7),$D30&gt;=AP$4),IF(MAX(AP$4,$C30)&lt;=$C30+ROUND(($D30-$C30+1)*$E30,0)-1,"d","r"),"")))</f>
        <v/>
      </c>
      <c r="AQ30" s="47" t="str">
        <f aca="false">IF(OR($C30="",$D30=""),"",IF(Tasks!$D30="Milestone",IF(AND($C30&gt;=AQ$4,$C30&lt;AQ$4+IF($D$3="Day",1,7)),"◆",""),IF(AND($C30&lt;AQ$4+IF($D$3="Day",1,7),$D30&gt;=AQ$4),IF(MAX(AQ$4,$C30)&lt;=$C30+ROUND(($D30-$C30+1)*$E30,0)-1,"d","r"),"")))</f>
        <v/>
      </c>
      <c r="AR30" s="47" t="str">
        <f aca="false">IF(OR($C30="",$D30=""),"",IF(Tasks!$D30="Milestone",IF(AND($C30&gt;=AR$4,$C30&lt;AR$4+IF($D$3="Day",1,7)),"◆",""),IF(AND($C30&lt;AR$4+IF($D$3="Day",1,7),$D30&gt;=AR$4),IF(MAX(AR$4,$C30)&lt;=$C30+ROUND(($D30-$C30+1)*$E30,0)-1,"d","r"),"")))</f>
        <v/>
      </c>
      <c r="AS30" s="47" t="str">
        <f aca="false">IF(OR($C30="",$D30=""),"",IF(Tasks!$D30="Milestone",IF(AND($C30&gt;=AS$4,$C30&lt;AS$4+IF($D$3="Day",1,7)),"◆",""),IF(AND($C30&lt;AS$4+IF($D$3="Day",1,7),$D30&gt;=AS$4),IF(MAX(AS$4,$C30)&lt;=$C30+ROUND(($D30-$C30+1)*$E30,0)-1,"d","r"),"")))</f>
        <v/>
      </c>
      <c r="AT30" s="47" t="str">
        <f aca="false">IF(OR($C30="",$D30=""),"",IF(Tasks!$D30="Milestone",IF(AND($C30&gt;=AT$4,$C30&lt;AT$4+IF($D$3="Day",1,7)),"◆",""),IF(AND($C30&lt;AT$4+IF($D$3="Day",1,7),$D30&gt;=AT$4),IF(MAX(AT$4,$C30)&lt;=$C30+ROUND(($D30-$C30+1)*$E30,0)-1,"d","r"),"")))</f>
        <v/>
      </c>
      <c r="AU30" s="47" t="str">
        <f aca="false">IF(OR($C30="",$D30=""),"",IF(Tasks!$D30="Milestone",IF(AND($C30&gt;=AU$4,$C30&lt;AU$4+IF($D$3="Day",1,7)),"◆",""),IF(AND($C30&lt;AU$4+IF($D$3="Day",1,7),$D30&gt;=AU$4),IF(MAX(AU$4,$C30)&lt;=$C30+ROUND(($D30-$C30+1)*$E30,0)-1,"d","r"),"")))</f>
        <v/>
      </c>
      <c r="AV30" s="47" t="str">
        <f aca="false">IF(OR($C30="",$D30=""),"",IF(Tasks!$D30="Milestone",IF(AND($C30&gt;=AV$4,$C30&lt;AV$4+IF($D$3="Day",1,7)),"◆",""),IF(AND($C30&lt;AV$4+IF($D$3="Day",1,7),$D30&gt;=AV$4),IF(MAX(AV$4,$C30)&lt;=$C30+ROUND(($D30-$C30+1)*$E30,0)-1,"d","r"),"")))</f>
        <v/>
      </c>
      <c r="AW30" s="47" t="str">
        <f aca="false">IF(OR($C30="",$D30=""),"",IF(Tasks!$D30="Milestone",IF(AND($C30&gt;=AW$4,$C30&lt;AW$4+IF($D$3="Day",1,7)),"◆",""),IF(AND($C30&lt;AW$4+IF($D$3="Day",1,7),$D30&gt;=AW$4),IF(MAX(AW$4,$C30)&lt;=$C30+ROUND(($D30-$C30+1)*$E30,0)-1,"d","r"),"")))</f>
        <v/>
      </c>
      <c r="AX30" s="47" t="str">
        <f aca="false">IF(OR($C30="",$D30=""),"",IF(Tasks!$D30="Milestone",IF(AND($C30&gt;=AX$4,$C30&lt;AX$4+IF($D$3="Day",1,7)),"◆",""),IF(AND($C30&lt;AX$4+IF($D$3="Day",1,7),$D30&gt;=AX$4),IF(MAX(AX$4,$C30)&lt;=$C30+ROUND(($D30-$C30+1)*$E30,0)-1,"d","r"),"")))</f>
        <v/>
      </c>
      <c r="AY30" s="47" t="str">
        <f aca="false">IF(OR($C30="",$D30=""),"",IF(Tasks!$D30="Milestone",IF(AND($C30&gt;=AY$4,$C30&lt;AY$4+IF($D$3="Day",1,7)),"◆",""),IF(AND($C30&lt;AY$4+IF($D$3="Day",1,7),$D30&gt;=AY$4),IF(MAX(AY$4,$C30)&lt;=$C30+ROUND(($D30-$C30+1)*$E30,0)-1,"d","r"),"")))</f>
        <v/>
      </c>
      <c r="AZ30" s="47" t="str">
        <f aca="false">IF(OR($C30="",$D30=""),"",IF(Tasks!$D30="Milestone",IF(AND($C30&gt;=AZ$4,$C30&lt;AZ$4+IF($D$3="Day",1,7)),"◆",""),IF(AND($C30&lt;AZ$4+IF($D$3="Day",1,7),$D30&gt;=AZ$4),IF(MAX(AZ$4,$C30)&lt;=$C30+ROUND(($D30-$C30+1)*$E30,0)-1,"d","r"),"")))</f>
        <v/>
      </c>
      <c r="BA30" s="47" t="str">
        <f aca="false">IF(OR($C30="",$D30=""),"",IF(Tasks!$D30="Milestone",IF(AND($C30&gt;=BA$4,$C30&lt;BA$4+IF($D$3="Day",1,7)),"◆",""),IF(AND($C30&lt;BA$4+IF($D$3="Day",1,7),$D30&gt;=BA$4),IF(MAX(BA$4,$C30)&lt;=$C30+ROUND(($D30-$C30+1)*$E30,0)-1,"d","r"),"")))</f>
        <v/>
      </c>
      <c r="BB30" s="47" t="str">
        <f aca="false">IF(OR($C30="",$D30=""),"",IF(Tasks!$D30="Milestone",IF(AND($C30&gt;=BB$4,$C30&lt;BB$4+IF($D$3="Day",1,7)),"◆",""),IF(AND($C30&lt;BB$4+IF($D$3="Day",1,7),$D30&gt;=BB$4),IF(MAX(BB$4,$C30)&lt;=$C30+ROUND(($D30-$C30+1)*$E30,0)-1,"d","r"),"")))</f>
        <v/>
      </c>
      <c r="BC30" s="47" t="str">
        <f aca="false">IF(OR($C30="",$D30=""),"",IF(Tasks!$D30="Milestone",IF(AND($C30&gt;=BC$4,$C30&lt;BC$4+IF($D$3="Day",1,7)),"◆",""),IF(AND($C30&lt;BC$4+IF($D$3="Day",1,7),$D30&gt;=BC$4),IF(MAX(BC$4,$C30)&lt;=$C30+ROUND(($D30-$C30+1)*$E30,0)-1,"d","r"),"")))</f>
        <v/>
      </c>
      <c r="BD30" s="47" t="str">
        <f aca="false">IF(OR($C30="",$D30=""),"",IF(Tasks!$D30="Milestone",IF(AND($C30&gt;=BD$4,$C30&lt;BD$4+IF($D$3="Day",1,7)),"◆",""),IF(AND($C30&lt;BD$4+IF($D$3="Day",1,7),$D30&gt;=BD$4),IF(MAX(BD$4,$C30)&lt;=$C30+ROUND(($D30-$C30+1)*$E30,0)-1,"d","r"),"")))</f>
        <v/>
      </c>
      <c r="BE30" s="47" t="str">
        <f aca="false">IF(OR($C30="",$D30=""),"",IF(Tasks!$D30="Milestone",IF(AND($C30&gt;=BE$4,$C30&lt;BE$4+IF($D$3="Day",1,7)),"◆",""),IF(AND($C30&lt;BE$4+IF($D$3="Day",1,7),$D30&gt;=BE$4),IF(MAX(BE$4,$C30)&lt;=$C30+ROUND(($D30-$C30+1)*$E30,0)-1,"d","r"),"")))</f>
        <v/>
      </c>
    </row>
    <row r="31" customFormat="false" ht="18" hidden="false" customHeight="true" outlineLevel="0" collapsed="false">
      <c r="A31" s="43" t="str">
        <f aca="false">IF(Tasks!$B31="","",IF(Tasks!$D31="Milestone","◆ ","")&amp;Tasks!B31)</f>
        <v/>
      </c>
      <c r="B31" s="44" t="str">
        <f aca="false">IF(Tasks!$B31="","",IF(Tasks!C31="","",Tasks!C31))</f>
        <v/>
      </c>
      <c r="C31" s="45" t="str">
        <f aca="false">IF(OR(Tasks!$B31="",Tasks!E31=""),"",Tasks!E31)</f>
        <v/>
      </c>
      <c r="D31" s="45" t="str">
        <f aca="false">IF(Tasks!$B31="","",Tasks!G31)</f>
        <v/>
      </c>
      <c r="E31" s="46" t="str">
        <f aca="false">IF(Tasks!$B31="","",N(Tasks!H31))</f>
        <v/>
      </c>
      <c r="F31" s="47" t="str">
        <f aca="false">IF(OR($C31="",$D31=""),"",IF(Tasks!$D31="Milestone",IF(AND($C31&gt;=F$4,$C31&lt;F$4+IF($D$3="Day",1,7)),"◆",""),IF(AND($C31&lt;F$4+IF($D$3="Day",1,7),$D31&gt;=F$4),IF(MAX(F$4,$C31)&lt;=$C31+ROUND(($D31-$C31+1)*$E31,0)-1,"d","r"),"")))</f>
        <v/>
      </c>
      <c r="G31" s="47" t="str">
        <f aca="false">IF(OR($C31="",$D31=""),"",IF(Tasks!$D31="Milestone",IF(AND($C31&gt;=G$4,$C31&lt;G$4+IF($D$3="Day",1,7)),"◆",""),IF(AND($C31&lt;G$4+IF($D$3="Day",1,7),$D31&gt;=G$4),IF(MAX(G$4,$C31)&lt;=$C31+ROUND(($D31-$C31+1)*$E31,0)-1,"d","r"),"")))</f>
        <v/>
      </c>
      <c r="H31" s="47" t="str">
        <f aca="false">IF(OR($C31="",$D31=""),"",IF(Tasks!$D31="Milestone",IF(AND($C31&gt;=H$4,$C31&lt;H$4+IF($D$3="Day",1,7)),"◆",""),IF(AND($C31&lt;H$4+IF($D$3="Day",1,7),$D31&gt;=H$4),IF(MAX(H$4,$C31)&lt;=$C31+ROUND(($D31-$C31+1)*$E31,0)-1,"d","r"),"")))</f>
        <v/>
      </c>
      <c r="I31" s="47" t="str">
        <f aca="false">IF(OR($C31="",$D31=""),"",IF(Tasks!$D31="Milestone",IF(AND($C31&gt;=I$4,$C31&lt;I$4+IF($D$3="Day",1,7)),"◆",""),IF(AND($C31&lt;I$4+IF($D$3="Day",1,7),$D31&gt;=I$4),IF(MAX(I$4,$C31)&lt;=$C31+ROUND(($D31-$C31+1)*$E31,0)-1,"d","r"),"")))</f>
        <v/>
      </c>
      <c r="J31" s="47" t="str">
        <f aca="false">IF(OR($C31="",$D31=""),"",IF(Tasks!$D31="Milestone",IF(AND($C31&gt;=J$4,$C31&lt;J$4+IF($D$3="Day",1,7)),"◆",""),IF(AND($C31&lt;J$4+IF($D$3="Day",1,7),$D31&gt;=J$4),IF(MAX(J$4,$C31)&lt;=$C31+ROUND(($D31-$C31+1)*$E31,0)-1,"d","r"),"")))</f>
        <v/>
      </c>
      <c r="K31" s="47" t="str">
        <f aca="false">IF(OR($C31="",$D31=""),"",IF(Tasks!$D31="Milestone",IF(AND($C31&gt;=K$4,$C31&lt;K$4+IF($D$3="Day",1,7)),"◆",""),IF(AND($C31&lt;K$4+IF($D$3="Day",1,7),$D31&gt;=K$4),IF(MAX(K$4,$C31)&lt;=$C31+ROUND(($D31-$C31+1)*$E31,0)-1,"d","r"),"")))</f>
        <v/>
      </c>
      <c r="L31" s="47" t="str">
        <f aca="false">IF(OR($C31="",$D31=""),"",IF(Tasks!$D31="Milestone",IF(AND($C31&gt;=L$4,$C31&lt;L$4+IF($D$3="Day",1,7)),"◆",""),IF(AND($C31&lt;L$4+IF($D$3="Day",1,7),$D31&gt;=L$4),IF(MAX(L$4,$C31)&lt;=$C31+ROUND(($D31-$C31+1)*$E31,0)-1,"d","r"),"")))</f>
        <v/>
      </c>
      <c r="M31" s="47" t="str">
        <f aca="false">IF(OR($C31="",$D31=""),"",IF(Tasks!$D31="Milestone",IF(AND($C31&gt;=M$4,$C31&lt;M$4+IF($D$3="Day",1,7)),"◆",""),IF(AND($C31&lt;M$4+IF($D$3="Day",1,7),$D31&gt;=M$4),IF(MAX(M$4,$C31)&lt;=$C31+ROUND(($D31-$C31+1)*$E31,0)-1,"d","r"),"")))</f>
        <v/>
      </c>
      <c r="N31" s="47" t="str">
        <f aca="false">IF(OR($C31="",$D31=""),"",IF(Tasks!$D31="Milestone",IF(AND($C31&gt;=N$4,$C31&lt;N$4+IF($D$3="Day",1,7)),"◆",""),IF(AND($C31&lt;N$4+IF($D$3="Day",1,7),$D31&gt;=N$4),IF(MAX(N$4,$C31)&lt;=$C31+ROUND(($D31-$C31+1)*$E31,0)-1,"d","r"),"")))</f>
        <v/>
      </c>
      <c r="O31" s="47" t="str">
        <f aca="false">IF(OR($C31="",$D31=""),"",IF(Tasks!$D31="Milestone",IF(AND($C31&gt;=O$4,$C31&lt;O$4+IF($D$3="Day",1,7)),"◆",""),IF(AND($C31&lt;O$4+IF($D$3="Day",1,7),$D31&gt;=O$4),IF(MAX(O$4,$C31)&lt;=$C31+ROUND(($D31-$C31+1)*$E31,0)-1,"d","r"),"")))</f>
        <v/>
      </c>
      <c r="P31" s="47" t="str">
        <f aca="false">IF(OR($C31="",$D31=""),"",IF(Tasks!$D31="Milestone",IF(AND($C31&gt;=P$4,$C31&lt;P$4+IF($D$3="Day",1,7)),"◆",""),IF(AND($C31&lt;P$4+IF($D$3="Day",1,7),$D31&gt;=P$4),IF(MAX(P$4,$C31)&lt;=$C31+ROUND(($D31-$C31+1)*$E31,0)-1,"d","r"),"")))</f>
        <v/>
      </c>
      <c r="Q31" s="47" t="str">
        <f aca="false">IF(OR($C31="",$D31=""),"",IF(Tasks!$D31="Milestone",IF(AND($C31&gt;=Q$4,$C31&lt;Q$4+IF($D$3="Day",1,7)),"◆",""),IF(AND($C31&lt;Q$4+IF($D$3="Day",1,7),$D31&gt;=Q$4),IF(MAX(Q$4,$C31)&lt;=$C31+ROUND(($D31-$C31+1)*$E31,0)-1,"d","r"),"")))</f>
        <v/>
      </c>
      <c r="R31" s="47" t="str">
        <f aca="false">IF(OR($C31="",$D31=""),"",IF(Tasks!$D31="Milestone",IF(AND($C31&gt;=R$4,$C31&lt;R$4+IF($D$3="Day",1,7)),"◆",""),IF(AND($C31&lt;R$4+IF($D$3="Day",1,7),$D31&gt;=R$4),IF(MAX(R$4,$C31)&lt;=$C31+ROUND(($D31-$C31+1)*$E31,0)-1,"d","r"),"")))</f>
        <v/>
      </c>
      <c r="S31" s="47" t="str">
        <f aca="false">IF(OR($C31="",$D31=""),"",IF(Tasks!$D31="Milestone",IF(AND($C31&gt;=S$4,$C31&lt;S$4+IF($D$3="Day",1,7)),"◆",""),IF(AND($C31&lt;S$4+IF($D$3="Day",1,7),$D31&gt;=S$4),IF(MAX(S$4,$C31)&lt;=$C31+ROUND(($D31-$C31+1)*$E31,0)-1,"d","r"),"")))</f>
        <v/>
      </c>
      <c r="T31" s="47" t="str">
        <f aca="false">IF(OR($C31="",$D31=""),"",IF(Tasks!$D31="Milestone",IF(AND($C31&gt;=T$4,$C31&lt;T$4+IF($D$3="Day",1,7)),"◆",""),IF(AND($C31&lt;T$4+IF($D$3="Day",1,7),$D31&gt;=T$4),IF(MAX(T$4,$C31)&lt;=$C31+ROUND(($D31-$C31+1)*$E31,0)-1,"d","r"),"")))</f>
        <v/>
      </c>
      <c r="U31" s="47" t="str">
        <f aca="false">IF(OR($C31="",$D31=""),"",IF(Tasks!$D31="Milestone",IF(AND($C31&gt;=U$4,$C31&lt;U$4+IF($D$3="Day",1,7)),"◆",""),IF(AND($C31&lt;U$4+IF($D$3="Day",1,7),$D31&gt;=U$4),IF(MAX(U$4,$C31)&lt;=$C31+ROUND(($D31-$C31+1)*$E31,0)-1,"d","r"),"")))</f>
        <v/>
      </c>
      <c r="V31" s="47" t="str">
        <f aca="false">IF(OR($C31="",$D31=""),"",IF(Tasks!$D31="Milestone",IF(AND($C31&gt;=V$4,$C31&lt;V$4+IF($D$3="Day",1,7)),"◆",""),IF(AND($C31&lt;V$4+IF($D$3="Day",1,7),$D31&gt;=V$4),IF(MAX(V$4,$C31)&lt;=$C31+ROUND(($D31-$C31+1)*$E31,0)-1,"d","r"),"")))</f>
        <v/>
      </c>
      <c r="W31" s="47" t="str">
        <f aca="false">IF(OR($C31="",$D31=""),"",IF(Tasks!$D31="Milestone",IF(AND($C31&gt;=W$4,$C31&lt;W$4+IF($D$3="Day",1,7)),"◆",""),IF(AND($C31&lt;W$4+IF($D$3="Day",1,7),$D31&gt;=W$4),IF(MAX(W$4,$C31)&lt;=$C31+ROUND(($D31-$C31+1)*$E31,0)-1,"d","r"),"")))</f>
        <v/>
      </c>
      <c r="X31" s="47" t="str">
        <f aca="false">IF(OR($C31="",$D31=""),"",IF(Tasks!$D31="Milestone",IF(AND($C31&gt;=X$4,$C31&lt;X$4+IF($D$3="Day",1,7)),"◆",""),IF(AND($C31&lt;X$4+IF($D$3="Day",1,7),$D31&gt;=X$4),IF(MAX(X$4,$C31)&lt;=$C31+ROUND(($D31-$C31+1)*$E31,0)-1,"d","r"),"")))</f>
        <v/>
      </c>
      <c r="Y31" s="47" t="str">
        <f aca="false">IF(OR($C31="",$D31=""),"",IF(Tasks!$D31="Milestone",IF(AND($C31&gt;=Y$4,$C31&lt;Y$4+IF($D$3="Day",1,7)),"◆",""),IF(AND($C31&lt;Y$4+IF($D$3="Day",1,7),$D31&gt;=Y$4),IF(MAX(Y$4,$C31)&lt;=$C31+ROUND(($D31-$C31+1)*$E31,0)-1,"d","r"),"")))</f>
        <v/>
      </c>
      <c r="Z31" s="47" t="str">
        <f aca="false">IF(OR($C31="",$D31=""),"",IF(Tasks!$D31="Milestone",IF(AND($C31&gt;=Z$4,$C31&lt;Z$4+IF($D$3="Day",1,7)),"◆",""),IF(AND($C31&lt;Z$4+IF($D$3="Day",1,7),$D31&gt;=Z$4),IF(MAX(Z$4,$C31)&lt;=$C31+ROUND(($D31-$C31+1)*$E31,0)-1,"d","r"),"")))</f>
        <v/>
      </c>
      <c r="AA31" s="47" t="str">
        <f aca="false">IF(OR($C31="",$D31=""),"",IF(Tasks!$D31="Milestone",IF(AND($C31&gt;=AA$4,$C31&lt;AA$4+IF($D$3="Day",1,7)),"◆",""),IF(AND($C31&lt;AA$4+IF($D$3="Day",1,7),$D31&gt;=AA$4),IF(MAX(AA$4,$C31)&lt;=$C31+ROUND(($D31-$C31+1)*$E31,0)-1,"d","r"),"")))</f>
        <v/>
      </c>
      <c r="AB31" s="47" t="str">
        <f aca="false">IF(OR($C31="",$D31=""),"",IF(Tasks!$D31="Milestone",IF(AND($C31&gt;=AB$4,$C31&lt;AB$4+IF($D$3="Day",1,7)),"◆",""),IF(AND($C31&lt;AB$4+IF($D$3="Day",1,7),$D31&gt;=AB$4),IF(MAX(AB$4,$C31)&lt;=$C31+ROUND(($D31-$C31+1)*$E31,0)-1,"d","r"),"")))</f>
        <v/>
      </c>
      <c r="AC31" s="47" t="str">
        <f aca="false">IF(OR($C31="",$D31=""),"",IF(Tasks!$D31="Milestone",IF(AND($C31&gt;=AC$4,$C31&lt;AC$4+IF($D$3="Day",1,7)),"◆",""),IF(AND($C31&lt;AC$4+IF($D$3="Day",1,7),$D31&gt;=AC$4),IF(MAX(AC$4,$C31)&lt;=$C31+ROUND(($D31-$C31+1)*$E31,0)-1,"d","r"),"")))</f>
        <v/>
      </c>
      <c r="AD31" s="47" t="str">
        <f aca="false">IF(OR($C31="",$D31=""),"",IF(Tasks!$D31="Milestone",IF(AND($C31&gt;=AD$4,$C31&lt;AD$4+IF($D$3="Day",1,7)),"◆",""),IF(AND($C31&lt;AD$4+IF($D$3="Day",1,7),$D31&gt;=AD$4),IF(MAX(AD$4,$C31)&lt;=$C31+ROUND(($D31-$C31+1)*$E31,0)-1,"d","r"),"")))</f>
        <v/>
      </c>
      <c r="AE31" s="47" t="str">
        <f aca="false">IF(OR($C31="",$D31=""),"",IF(Tasks!$D31="Milestone",IF(AND($C31&gt;=AE$4,$C31&lt;AE$4+IF($D$3="Day",1,7)),"◆",""),IF(AND($C31&lt;AE$4+IF($D$3="Day",1,7),$D31&gt;=AE$4),IF(MAX(AE$4,$C31)&lt;=$C31+ROUND(($D31-$C31+1)*$E31,0)-1,"d","r"),"")))</f>
        <v/>
      </c>
      <c r="AF31" s="47" t="str">
        <f aca="false">IF(OR($C31="",$D31=""),"",IF(Tasks!$D31="Milestone",IF(AND($C31&gt;=AF$4,$C31&lt;AF$4+IF($D$3="Day",1,7)),"◆",""),IF(AND($C31&lt;AF$4+IF($D$3="Day",1,7),$D31&gt;=AF$4),IF(MAX(AF$4,$C31)&lt;=$C31+ROUND(($D31-$C31+1)*$E31,0)-1,"d","r"),"")))</f>
        <v/>
      </c>
      <c r="AG31" s="47" t="str">
        <f aca="false">IF(OR($C31="",$D31=""),"",IF(Tasks!$D31="Milestone",IF(AND($C31&gt;=AG$4,$C31&lt;AG$4+IF($D$3="Day",1,7)),"◆",""),IF(AND($C31&lt;AG$4+IF($D$3="Day",1,7),$D31&gt;=AG$4),IF(MAX(AG$4,$C31)&lt;=$C31+ROUND(($D31-$C31+1)*$E31,0)-1,"d","r"),"")))</f>
        <v/>
      </c>
      <c r="AH31" s="47" t="str">
        <f aca="false">IF(OR($C31="",$D31=""),"",IF(Tasks!$D31="Milestone",IF(AND($C31&gt;=AH$4,$C31&lt;AH$4+IF($D$3="Day",1,7)),"◆",""),IF(AND($C31&lt;AH$4+IF($D$3="Day",1,7),$D31&gt;=AH$4),IF(MAX(AH$4,$C31)&lt;=$C31+ROUND(($D31-$C31+1)*$E31,0)-1,"d","r"),"")))</f>
        <v/>
      </c>
      <c r="AI31" s="47" t="str">
        <f aca="false">IF(OR($C31="",$D31=""),"",IF(Tasks!$D31="Milestone",IF(AND($C31&gt;=AI$4,$C31&lt;AI$4+IF($D$3="Day",1,7)),"◆",""),IF(AND($C31&lt;AI$4+IF($D$3="Day",1,7),$D31&gt;=AI$4),IF(MAX(AI$4,$C31)&lt;=$C31+ROUND(($D31-$C31+1)*$E31,0)-1,"d","r"),"")))</f>
        <v/>
      </c>
      <c r="AJ31" s="47" t="str">
        <f aca="false">IF(OR($C31="",$D31=""),"",IF(Tasks!$D31="Milestone",IF(AND($C31&gt;=AJ$4,$C31&lt;AJ$4+IF($D$3="Day",1,7)),"◆",""),IF(AND($C31&lt;AJ$4+IF($D$3="Day",1,7),$D31&gt;=AJ$4),IF(MAX(AJ$4,$C31)&lt;=$C31+ROUND(($D31-$C31+1)*$E31,0)-1,"d","r"),"")))</f>
        <v/>
      </c>
      <c r="AK31" s="47" t="str">
        <f aca="false">IF(OR($C31="",$D31=""),"",IF(Tasks!$D31="Milestone",IF(AND($C31&gt;=AK$4,$C31&lt;AK$4+IF($D$3="Day",1,7)),"◆",""),IF(AND($C31&lt;AK$4+IF($D$3="Day",1,7),$D31&gt;=AK$4),IF(MAX(AK$4,$C31)&lt;=$C31+ROUND(($D31-$C31+1)*$E31,0)-1,"d","r"),"")))</f>
        <v/>
      </c>
      <c r="AL31" s="47" t="str">
        <f aca="false">IF(OR($C31="",$D31=""),"",IF(Tasks!$D31="Milestone",IF(AND($C31&gt;=AL$4,$C31&lt;AL$4+IF($D$3="Day",1,7)),"◆",""),IF(AND($C31&lt;AL$4+IF($D$3="Day",1,7),$D31&gt;=AL$4),IF(MAX(AL$4,$C31)&lt;=$C31+ROUND(($D31-$C31+1)*$E31,0)-1,"d","r"),"")))</f>
        <v/>
      </c>
      <c r="AM31" s="47" t="str">
        <f aca="false">IF(OR($C31="",$D31=""),"",IF(Tasks!$D31="Milestone",IF(AND($C31&gt;=AM$4,$C31&lt;AM$4+IF($D$3="Day",1,7)),"◆",""),IF(AND($C31&lt;AM$4+IF($D$3="Day",1,7),$D31&gt;=AM$4),IF(MAX(AM$4,$C31)&lt;=$C31+ROUND(($D31-$C31+1)*$E31,0)-1,"d","r"),"")))</f>
        <v/>
      </c>
      <c r="AN31" s="47" t="str">
        <f aca="false">IF(OR($C31="",$D31=""),"",IF(Tasks!$D31="Milestone",IF(AND($C31&gt;=AN$4,$C31&lt;AN$4+IF($D$3="Day",1,7)),"◆",""),IF(AND($C31&lt;AN$4+IF($D$3="Day",1,7),$D31&gt;=AN$4),IF(MAX(AN$4,$C31)&lt;=$C31+ROUND(($D31-$C31+1)*$E31,0)-1,"d","r"),"")))</f>
        <v/>
      </c>
      <c r="AO31" s="47" t="str">
        <f aca="false">IF(OR($C31="",$D31=""),"",IF(Tasks!$D31="Milestone",IF(AND($C31&gt;=AO$4,$C31&lt;AO$4+IF($D$3="Day",1,7)),"◆",""),IF(AND($C31&lt;AO$4+IF($D$3="Day",1,7),$D31&gt;=AO$4),IF(MAX(AO$4,$C31)&lt;=$C31+ROUND(($D31-$C31+1)*$E31,0)-1,"d","r"),"")))</f>
        <v/>
      </c>
      <c r="AP31" s="47" t="str">
        <f aca="false">IF(OR($C31="",$D31=""),"",IF(Tasks!$D31="Milestone",IF(AND($C31&gt;=AP$4,$C31&lt;AP$4+IF($D$3="Day",1,7)),"◆",""),IF(AND($C31&lt;AP$4+IF($D$3="Day",1,7),$D31&gt;=AP$4),IF(MAX(AP$4,$C31)&lt;=$C31+ROUND(($D31-$C31+1)*$E31,0)-1,"d","r"),"")))</f>
        <v/>
      </c>
      <c r="AQ31" s="47" t="str">
        <f aca="false">IF(OR($C31="",$D31=""),"",IF(Tasks!$D31="Milestone",IF(AND($C31&gt;=AQ$4,$C31&lt;AQ$4+IF($D$3="Day",1,7)),"◆",""),IF(AND($C31&lt;AQ$4+IF($D$3="Day",1,7),$D31&gt;=AQ$4),IF(MAX(AQ$4,$C31)&lt;=$C31+ROUND(($D31-$C31+1)*$E31,0)-1,"d","r"),"")))</f>
        <v/>
      </c>
      <c r="AR31" s="47" t="str">
        <f aca="false">IF(OR($C31="",$D31=""),"",IF(Tasks!$D31="Milestone",IF(AND($C31&gt;=AR$4,$C31&lt;AR$4+IF($D$3="Day",1,7)),"◆",""),IF(AND($C31&lt;AR$4+IF($D$3="Day",1,7),$D31&gt;=AR$4),IF(MAX(AR$4,$C31)&lt;=$C31+ROUND(($D31-$C31+1)*$E31,0)-1,"d","r"),"")))</f>
        <v/>
      </c>
      <c r="AS31" s="47" t="str">
        <f aca="false">IF(OR($C31="",$D31=""),"",IF(Tasks!$D31="Milestone",IF(AND($C31&gt;=AS$4,$C31&lt;AS$4+IF($D$3="Day",1,7)),"◆",""),IF(AND($C31&lt;AS$4+IF($D$3="Day",1,7),$D31&gt;=AS$4),IF(MAX(AS$4,$C31)&lt;=$C31+ROUND(($D31-$C31+1)*$E31,0)-1,"d","r"),"")))</f>
        <v/>
      </c>
      <c r="AT31" s="47" t="str">
        <f aca="false">IF(OR($C31="",$D31=""),"",IF(Tasks!$D31="Milestone",IF(AND($C31&gt;=AT$4,$C31&lt;AT$4+IF($D$3="Day",1,7)),"◆",""),IF(AND($C31&lt;AT$4+IF($D$3="Day",1,7),$D31&gt;=AT$4),IF(MAX(AT$4,$C31)&lt;=$C31+ROUND(($D31-$C31+1)*$E31,0)-1,"d","r"),"")))</f>
        <v/>
      </c>
      <c r="AU31" s="47" t="str">
        <f aca="false">IF(OR($C31="",$D31=""),"",IF(Tasks!$D31="Milestone",IF(AND($C31&gt;=AU$4,$C31&lt;AU$4+IF($D$3="Day",1,7)),"◆",""),IF(AND($C31&lt;AU$4+IF($D$3="Day",1,7),$D31&gt;=AU$4),IF(MAX(AU$4,$C31)&lt;=$C31+ROUND(($D31-$C31+1)*$E31,0)-1,"d","r"),"")))</f>
        <v/>
      </c>
      <c r="AV31" s="47" t="str">
        <f aca="false">IF(OR($C31="",$D31=""),"",IF(Tasks!$D31="Milestone",IF(AND($C31&gt;=AV$4,$C31&lt;AV$4+IF($D$3="Day",1,7)),"◆",""),IF(AND($C31&lt;AV$4+IF($D$3="Day",1,7),$D31&gt;=AV$4),IF(MAX(AV$4,$C31)&lt;=$C31+ROUND(($D31-$C31+1)*$E31,0)-1,"d","r"),"")))</f>
        <v/>
      </c>
      <c r="AW31" s="47" t="str">
        <f aca="false">IF(OR($C31="",$D31=""),"",IF(Tasks!$D31="Milestone",IF(AND($C31&gt;=AW$4,$C31&lt;AW$4+IF($D$3="Day",1,7)),"◆",""),IF(AND($C31&lt;AW$4+IF($D$3="Day",1,7),$D31&gt;=AW$4),IF(MAX(AW$4,$C31)&lt;=$C31+ROUND(($D31-$C31+1)*$E31,0)-1,"d","r"),"")))</f>
        <v/>
      </c>
      <c r="AX31" s="47" t="str">
        <f aca="false">IF(OR($C31="",$D31=""),"",IF(Tasks!$D31="Milestone",IF(AND($C31&gt;=AX$4,$C31&lt;AX$4+IF($D$3="Day",1,7)),"◆",""),IF(AND($C31&lt;AX$4+IF($D$3="Day",1,7),$D31&gt;=AX$4),IF(MAX(AX$4,$C31)&lt;=$C31+ROUND(($D31-$C31+1)*$E31,0)-1,"d","r"),"")))</f>
        <v/>
      </c>
      <c r="AY31" s="47" t="str">
        <f aca="false">IF(OR($C31="",$D31=""),"",IF(Tasks!$D31="Milestone",IF(AND($C31&gt;=AY$4,$C31&lt;AY$4+IF($D$3="Day",1,7)),"◆",""),IF(AND($C31&lt;AY$4+IF($D$3="Day",1,7),$D31&gt;=AY$4),IF(MAX(AY$4,$C31)&lt;=$C31+ROUND(($D31-$C31+1)*$E31,0)-1,"d","r"),"")))</f>
        <v/>
      </c>
      <c r="AZ31" s="47" t="str">
        <f aca="false">IF(OR($C31="",$D31=""),"",IF(Tasks!$D31="Milestone",IF(AND($C31&gt;=AZ$4,$C31&lt;AZ$4+IF($D$3="Day",1,7)),"◆",""),IF(AND($C31&lt;AZ$4+IF($D$3="Day",1,7),$D31&gt;=AZ$4),IF(MAX(AZ$4,$C31)&lt;=$C31+ROUND(($D31-$C31+1)*$E31,0)-1,"d","r"),"")))</f>
        <v/>
      </c>
      <c r="BA31" s="47" t="str">
        <f aca="false">IF(OR($C31="",$D31=""),"",IF(Tasks!$D31="Milestone",IF(AND($C31&gt;=BA$4,$C31&lt;BA$4+IF($D$3="Day",1,7)),"◆",""),IF(AND($C31&lt;BA$4+IF($D$3="Day",1,7),$D31&gt;=BA$4),IF(MAX(BA$4,$C31)&lt;=$C31+ROUND(($D31-$C31+1)*$E31,0)-1,"d","r"),"")))</f>
        <v/>
      </c>
      <c r="BB31" s="47" t="str">
        <f aca="false">IF(OR($C31="",$D31=""),"",IF(Tasks!$D31="Milestone",IF(AND($C31&gt;=BB$4,$C31&lt;BB$4+IF($D$3="Day",1,7)),"◆",""),IF(AND($C31&lt;BB$4+IF($D$3="Day",1,7),$D31&gt;=BB$4),IF(MAX(BB$4,$C31)&lt;=$C31+ROUND(($D31-$C31+1)*$E31,0)-1,"d","r"),"")))</f>
        <v/>
      </c>
      <c r="BC31" s="47" t="str">
        <f aca="false">IF(OR($C31="",$D31=""),"",IF(Tasks!$D31="Milestone",IF(AND($C31&gt;=BC$4,$C31&lt;BC$4+IF($D$3="Day",1,7)),"◆",""),IF(AND($C31&lt;BC$4+IF($D$3="Day",1,7),$D31&gt;=BC$4),IF(MAX(BC$4,$C31)&lt;=$C31+ROUND(($D31-$C31+1)*$E31,0)-1,"d","r"),"")))</f>
        <v/>
      </c>
      <c r="BD31" s="47" t="str">
        <f aca="false">IF(OR($C31="",$D31=""),"",IF(Tasks!$D31="Milestone",IF(AND($C31&gt;=BD$4,$C31&lt;BD$4+IF($D$3="Day",1,7)),"◆",""),IF(AND($C31&lt;BD$4+IF($D$3="Day",1,7),$D31&gt;=BD$4),IF(MAX(BD$4,$C31)&lt;=$C31+ROUND(($D31-$C31+1)*$E31,0)-1,"d","r"),"")))</f>
        <v/>
      </c>
      <c r="BE31" s="47" t="str">
        <f aca="false">IF(OR($C31="",$D31=""),"",IF(Tasks!$D31="Milestone",IF(AND($C31&gt;=BE$4,$C31&lt;BE$4+IF($D$3="Day",1,7)),"◆",""),IF(AND($C31&lt;BE$4+IF($D$3="Day",1,7),$D31&gt;=BE$4),IF(MAX(BE$4,$C31)&lt;=$C31+ROUND(($D31-$C31+1)*$E31,0)-1,"d","r"),"")))</f>
        <v/>
      </c>
    </row>
    <row r="32" customFormat="false" ht="18" hidden="false" customHeight="true" outlineLevel="0" collapsed="false">
      <c r="A32" s="43" t="str">
        <f aca="false">IF(Tasks!$B32="","",IF(Tasks!$D32="Milestone","◆ ","")&amp;Tasks!B32)</f>
        <v/>
      </c>
      <c r="B32" s="44" t="str">
        <f aca="false">IF(Tasks!$B32="","",IF(Tasks!C32="","",Tasks!C32))</f>
        <v/>
      </c>
      <c r="C32" s="45" t="str">
        <f aca="false">IF(OR(Tasks!$B32="",Tasks!E32=""),"",Tasks!E32)</f>
        <v/>
      </c>
      <c r="D32" s="45" t="str">
        <f aca="false">IF(Tasks!$B32="","",Tasks!G32)</f>
        <v/>
      </c>
      <c r="E32" s="46" t="str">
        <f aca="false">IF(Tasks!$B32="","",N(Tasks!H32))</f>
        <v/>
      </c>
      <c r="F32" s="47" t="str">
        <f aca="false">IF(OR($C32="",$D32=""),"",IF(Tasks!$D32="Milestone",IF(AND($C32&gt;=F$4,$C32&lt;F$4+IF($D$3="Day",1,7)),"◆",""),IF(AND($C32&lt;F$4+IF($D$3="Day",1,7),$D32&gt;=F$4),IF(MAX(F$4,$C32)&lt;=$C32+ROUND(($D32-$C32+1)*$E32,0)-1,"d","r"),"")))</f>
        <v/>
      </c>
      <c r="G32" s="47" t="str">
        <f aca="false">IF(OR($C32="",$D32=""),"",IF(Tasks!$D32="Milestone",IF(AND($C32&gt;=G$4,$C32&lt;G$4+IF($D$3="Day",1,7)),"◆",""),IF(AND($C32&lt;G$4+IF($D$3="Day",1,7),$D32&gt;=G$4),IF(MAX(G$4,$C32)&lt;=$C32+ROUND(($D32-$C32+1)*$E32,0)-1,"d","r"),"")))</f>
        <v/>
      </c>
      <c r="H32" s="47" t="str">
        <f aca="false">IF(OR($C32="",$D32=""),"",IF(Tasks!$D32="Milestone",IF(AND($C32&gt;=H$4,$C32&lt;H$4+IF($D$3="Day",1,7)),"◆",""),IF(AND($C32&lt;H$4+IF($D$3="Day",1,7),$D32&gt;=H$4),IF(MAX(H$4,$C32)&lt;=$C32+ROUND(($D32-$C32+1)*$E32,0)-1,"d","r"),"")))</f>
        <v/>
      </c>
      <c r="I32" s="47" t="str">
        <f aca="false">IF(OR($C32="",$D32=""),"",IF(Tasks!$D32="Milestone",IF(AND($C32&gt;=I$4,$C32&lt;I$4+IF($D$3="Day",1,7)),"◆",""),IF(AND($C32&lt;I$4+IF($D$3="Day",1,7),$D32&gt;=I$4),IF(MAX(I$4,$C32)&lt;=$C32+ROUND(($D32-$C32+1)*$E32,0)-1,"d","r"),"")))</f>
        <v/>
      </c>
      <c r="J32" s="47" t="str">
        <f aca="false">IF(OR($C32="",$D32=""),"",IF(Tasks!$D32="Milestone",IF(AND($C32&gt;=J$4,$C32&lt;J$4+IF($D$3="Day",1,7)),"◆",""),IF(AND($C32&lt;J$4+IF($D$3="Day",1,7),$D32&gt;=J$4),IF(MAX(J$4,$C32)&lt;=$C32+ROUND(($D32-$C32+1)*$E32,0)-1,"d","r"),"")))</f>
        <v/>
      </c>
      <c r="K32" s="47" t="str">
        <f aca="false">IF(OR($C32="",$D32=""),"",IF(Tasks!$D32="Milestone",IF(AND($C32&gt;=K$4,$C32&lt;K$4+IF($D$3="Day",1,7)),"◆",""),IF(AND($C32&lt;K$4+IF($D$3="Day",1,7),$D32&gt;=K$4),IF(MAX(K$4,$C32)&lt;=$C32+ROUND(($D32-$C32+1)*$E32,0)-1,"d","r"),"")))</f>
        <v/>
      </c>
      <c r="L32" s="47" t="str">
        <f aca="false">IF(OR($C32="",$D32=""),"",IF(Tasks!$D32="Milestone",IF(AND($C32&gt;=L$4,$C32&lt;L$4+IF($D$3="Day",1,7)),"◆",""),IF(AND($C32&lt;L$4+IF($D$3="Day",1,7),$D32&gt;=L$4),IF(MAX(L$4,$C32)&lt;=$C32+ROUND(($D32-$C32+1)*$E32,0)-1,"d","r"),"")))</f>
        <v/>
      </c>
      <c r="M32" s="47" t="str">
        <f aca="false">IF(OR($C32="",$D32=""),"",IF(Tasks!$D32="Milestone",IF(AND($C32&gt;=M$4,$C32&lt;M$4+IF($D$3="Day",1,7)),"◆",""),IF(AND($C32&lt;M$4+IF($D$3="Day",1,7),$D32&gt;=M$4),IF(MAX(M$4,$C32)&lt;=$C32+ROUND(($D32-$C32+1)*$E32,0)-1,"d","r"),"")))</f>
        <v/>
      </c>
      <c r="N32" s="47" t="str">
        <f aca="false">IF(OR($C32="",$D32=""),"",IF(Tasks!$D32="Milestone",IF(AND($C32&gt;=N$4,$C32&lt;N$4+IF($D$3="Day",1,7)),"◆",""),IF(AND($C32&lt;N$4+IF($D$3="Day",1,7),$D32&gt;=N$4),IF(MAX(N$4,$C32)&lt;=$C32+ROUND(($D32-$C32+1)*$E32,0)-1,"d","r"),"")))</f>
        <v/>
      </c>
      <c r="O32" s="47" t="str">
        <f aca="false">IF(OR($C32="",$D32=""),"",IF(Tasks!$D32="Milestone",IF(AND($C32&gt;=O$4,$C32&lt;O$4+IF($D$3="Day",1,7)),"◆",""),IF(AND($C32&lt;O$4+IF($D$3="Day",1,7),$D32&gt;=O$4),IF(MAX(O$4,$C32)&lt;=$C32+ROUND(($D32-$C32+1)*$E32,0)-1,"d","r"),"")))</f>
        <v/>
      </c>
      <c r="P32" s="47" t="str">
        <f aca="false">IF(OR($C32="",$D32=""),"",IF(Tasks!$D32="Milestone",IF(AND($C32&gt;=P$4,$C32&lt;P$4+IF($D$3="Day",1,7)),"◆",""),IF(AND($C32&lt;P$4+IF($D$3="Day",1,7),$D32&gt;=P$4),IF(MAX(P$4,$C32)&lt;=$C32+ROUND(($D32-$C32+1)*$E32,0)-1,"d","r"),"")))</f>
        <v/>
      </c>
      <c r="Q32" s="47" t="str">
        <f aca="false">IF(OR($C32="",$D32=""),"",IF(Tasks!$D32="Milestone",IF(AND($C32&gt;=Q$4,$C32&lt;Q$4+IF($D$3="Day",1,7)),"◆",""),IF(AND($C32&lt;Q$4+IF($D$3="Day",1,7),$D32&gt;=Q$4),IF(MAX(Q$4,$C32)&lt;=$C32+ROUND(($D32-$C32+1)*$E32,0)-1,"d","r"),"")))</f>
        <v/>
      </c>
      <c r="R32" s="47" t="str">
        <f aca="false">IF(OR($C32="",$D32=""),"",IF(Tasks!$D32="Milestone",IF(AND($C32&gt;=R$4,$C32&lt;R$4+IF($D$3="Day",1,7)),"◆",""),IF(AND($C32&lt;R$4+IF($D$3="Day",1,7),$D32&gt;=R$4),IF(MAX(R$4,$C32)&lt;=$C32+ROUND(($D32-$C32+1)*$E32,0)-1,"d","r"),"")))</f>
        <v/>
      </c>
      <c r="S32" s="47" t="str">
        <f aca="false">IF(OR($C32="",$D32=""),"",IF(Tasks!$D32="Milestone",IF(AND($C32&gt;=S$4,$C32&lt;S$4+IF($D$3="Day",1,7)),"◆",""),IF(AND($C32&lt;S$4+IF($D$3="Day",1,7),$D32&gt;=S$4),IF(MAX(S$4,$C32)&lt;=$C32+ROUND(($D32-$C32+1)*$E32,0)-1,"d","r"),"")))</f>
        <v/>
      </c>
      <c r="T32" s="47" t="str">
        <f aca="false">IF(OR($C32="",$D32=""),"",IF(Tasks!$D32="Milestone",IF(AND($C32&gt;=T$4,$C32&lt;T$4+IF($D$3="Day",1,7)),"◆",""),IF(AND($C32&lt;T$4+IF($D$3="Day",1,7),$D32&gt;=T$4),IF(MAX(T$4,$C32)&lt;=$C32+ROUND(($D32-$C32+1)*$E32,0)-1,"d","r"),"")))</f>
        <v/>
      </c>
      <c r="U32" s="47" t="str">
        <f aca="false">IF(OR($C32="",$D32=""),"",IF(Tasks!$D32="Milestone",IF(AND($C32&gt;=U$4,$C32&lt;U$4+IF($D$3="Day",1,7)),"◆",""),IF(AND($C32&lt;U$4+IF($D$3="Day",1,7),$D32&gt;=U$4),IF(MAX(U$4,$C32)&lt;=$C32+ROUND(($D32-$C32+1)*$E32,0)-1,"d","r"),"")))</f>
        <v/>
      </c>
      <c r="V32" s="47" t="str">
        <f aca="false">IF(OR($C32="",$D32=""),"",IF(Tasks!$D32="Milestone",IF(AND($C32&gt;=V$4,$C32&lt;V$4+IF($D$3="Day",1,7)),"◆",""),IF(AND($C32&lt;V$4+IF($D$3="Day",1,7),$D32&gt;=V$4),IF(MAX(V$4,$C32)&lt;=$C32+ROUND(($D32-$C32+1)*$E32,0)-1,"d","r"),"")))</f>
        <v/>
      </c>
      <c r="W32" s="47" t="str">
        <f aca="false">IF(OR($C32="",$D32=""),"",IF(Tasks!$D32="Milestone",IF(AND($C32&gt;=W$4,$C32&lt;W$4+IF($D$3="Day",1,7)),"◆",""),IF(AND($C32&lt;W$4+IF($D$3="Day",1,7),$D32&gt;=W$4),IF(MAX(W$4,$C32)&lt;=$C32+ROUND(($D32-$C32+1)*$E32,0)-1,"d","r"),"")))</f>
        <v/>
      </c>
      <c r="X32" s="47" t="str">
        <f aca="false">IF(OR($C32="",$D32=""),"",IF(Tasks!$D32="Milestone",IF(AND($C32&gt;=X$4,$C32&lt;X$4+IF($D$3="Day",1,7)),"◆",""),IF(AND($C32&lt;X$4+IF($D$3="Day",1,7),$D32&gt;=X$4),IF(MAX(X$4,$C32)&lt;=$C32+ROUND(($D32-$C32+1)*$E32,0)-1,"d","r"),"")))</f>
        <v/>
      </c>
      <c r="Y32" s="47" t="str">
        <f aca="false">IF(OR($C32="",$D32=""),"",IF(Tasks!$D32="Milestone",IF(AND($C32&gt;=Y$4,$C32&lt;Y$4+IF($D$3="Day",1,7)),"◆",""),IF(AND($C32&lt;Y$4+IF($D$3="Day",1,7),$D32&gt;=Y$4),IF(MAX(Y$4,$C32)&lt;=$C32+ROUND(($D32-$C32+1)*$E32,0)-1,"d","r"),"")))</f>
        <v/>
      </c>
      <c r="Z32" s="47" t="str">
        <f aca="false">IF(OR($C32="",$D32=""),"",IF(Tasks!$D32="Milestone",IF(AND($C32&gt;=Z$4,$C32&lt;Z$4+IF($D$3="Day",1,7)),"◆",""),IF(AND($C32&lt;Z$4+IF($D$3="Day",1,7),$D32&gt;=Z$4),IF(MAX(Z$4,$C32)&lt;=$C32+ROUND(($D32-$C32+1)*$E32,0)-1,"d","r"),"")))</f>
        <v/>
      </c>
      <c r="AA32" s="47" t="str">
        <f aca="false">IF(OR($C32="",$D32=""),"",IF(Tasks!$D32="Milestone",IF(AND($C32&gt;=AA$4,$C32&lt;AA$4+IF($D$3="Day",1,7)),"◆",""),IF(AND($C32&lt;AA$4+IF($D$3="Day",1,7),$D32&gt;=AA$4),IF(MAX(AA$4,$C32)&lt;=$C32+ROUND(($D32-$C32+1)*$E32,0)-1,"d","r"),"")))</f>
        <v/>
      </c>
      <c r="AB32" s="47" t="str">
        <f aca="false">IF(OR($C32="",$D32=""),"",IF(Tasks!$D32="Milestone",IF(AND($C32&gt;=AB$4,$C32&lt;AB$4+IF($D$3="Day",1,7)),"◆",""),IF(AND($C32&lt;AB$4+IF($D$3="Day",1,7),$D32&gt;=AB$4),IF(MAX(AB$4,$C32)&lt;=$C32+ROUND(($D32-$C32+1)*$E32,0)-1,"d","r"),"")))</f>
        <v/>
      </c>
      <c r="AC32" s="47" t="str">
        <f aca="false">IF(OR($C32="",$D32=""),"",IF(Tasks!$D32="Milestone",IF(AND($C32&gt;=AC$4,$C32&lt;AC$4+IF($D$3="Day",1,7)),"◆",""),IF(AND($C32&lt;AC$4+IF($D$3="Day",1,7),$D32&gt;=AC$4),IF(MAX(AC$4,$C32)&lt;=$C32+ROUND(($D32-$C32+1)*$E32,0)-1,"d","r"),"")))</f>
        <v/>
      </c>
      <c r="AD32" s="47" t="str">
        <f aca="false">IF(OR($C32="",$D32=""),"",IF(Tasks!$D32="Milestone",IF(AND($C32&gt;=AD$4,$C32&lt;AD$4+IF($D$3="Day",1,7)),"◆",""),IF(AND($C32&lt;AD$4+IF($D$3="Day",1,7),$D32&gt;=AD$4),IF(MAX(AD$4,$C32)&lt;=$C32+ROUND(($D32-$C32+1)*$E32,0)-1,"d","r"),"")))</f>
        <v/>
      </c>
      <c r="AE32" s="47" t="str">
        <f aca="false">IF(OR($C32="",$D32=""),"",IF(Tasks!$D32="Milestone",IF(AND($C32&gt;=AE$4,$C32&lt;AE$4+IF($D$3="Day",1,7)),"◆",""),IF(AND($C32&lt;AE$4+IF($D$3="Day",1,7),$D32&gt;=AE$4),IF(MAX(AE$4,$C32)&lt;=$C32+ROUND(($D32-$C32+1)*$E32,0)-1,"d","r"),"")))</f>
        <v/>
      </c>
      <c r="AF32" s="47" t="str">
        <f aca="false">IF(OR($C32="",$D32=""),"",IF(Tasks!$D32="Milestone",IF(AND($C32&gt;=AF$4,$C32&lt;AF$4+IF($D$3="Day",1,7)),"◆",""),IF(AND($C32&lt;AF$4+IF($D$3="Day",1,7),$D32&gt;=AF$4),IF(MAX(AF$4,$C32)&lt;=$C32+ROUND(($D32-$C32+1)*$E32,0)-1,"d","r"),"")))</f>
        <v/>
      </c>
      <c r="AG32" s="47" t="str">
        <f aca="false">IF(OR($C32="",$D32=""),"",IF(Tasks!$D32="Milestone",IF(AND($C32&gt;=AG$4,$C32&lt;AG$4+IF($D$3="Day",1,7)),"◆",""),IF(AND($C32&lt;AG$4+IF($D$3="Day",1,7),$D32&gt;=AG$4),IF(MAX(AG$4,$C32)&lt;=$C32+ROUND(($D32-$C32+1)*$E32,0)-1,"d","r"),"")))</f>
        <v/>
      </c>
      <c r="AH32" s="47" t="str">
        <f aca="false">IF(OR($C32="",$D32=""),"",IF(Tasks!$D32="Milestone",IF(AND($C32&gt;=AH$4,$C32&lt;AH$4+IF($D$3="Day",1,7)),"◆",""),IF(AND($C32&lt;AH$4+IF($D$3="Day",1,7),$D32&gt;=AH$4),IF(MAX(AH$4,$C32)&lt;=$C32+ROUND(($D32-$C32+1)*$E32,0)-1,"d","r"),"")))</f>
        <v/>
      </c>
      <c r="AI32" s="47" t="str">
        <f aca="false">IF(OR($C32="",$D32=""),"",IF(Tasks!$D32="Milestone",IF(AND($C32&gt;=AI$4,$C32&lt;AI$4+IF($D$3="Day",1,7)),"◆",""),IF(AND($C32&lt;AI$4+IF($D$3="Day",1,7),$D32&gt;=AI$4),IF(MAX(AI$4,$C32)&lt;=$C32+ROUND(($D32-$C32+1)*$E32,0)-1,"d","r"),"")))</f>
        <v/>
      </c>
      <c r="AJ32" s="47" t="str">
        <f aca="false">IF(OR($C32="",$D32=""),"",IF(Tasks!$D32="Milestone",IF(AND($C32&gt;=AJ$4,$C32&lt;AJ$4+IF($D$3="Day",1,7)),"◆",""),IF(AND($C32&lt;AJ$4+IF($D$3="Day",1,7),$D32&gt;=AJ$4),IF(MAX(AJ$4,$C32)&lt;=$C32+ROUND(($D32-$C32+1)*$E32,0)-1,"d","r"),"")))</f>
        <v/>
      </c>
      <c r="AK32" s="47" t="str">
        <f aca="false">IF(OR($C32="",$D32=""),"",IF(Tasks!$D32="Milestone",IF(AND($C32&gt;=AK$4,$C32&lt;AK$4+IF($D$3="Day",1,7)),"◆",""),IF(AND($C32&lt;AK$4+IF($D$3="Day",1,7),$D32&gt;=AK$4),IF(MAX(AK$4,$C32)&lt;=$C32+ROUND(($D32-$C32+1)*$E32,0)-1,"d","r"),"")))</f>
        <v/>
      </c>
      <c r="AL32" s="47" t="str">
        <f aca="false">IF(OR($C32="",$D32=""),"",IF(Tasks!$D32="Milestone",IF(AND($C32&gt;=AL$4,$C32&lt;AL$4+IF($D$3="Day",1,7)),"◆",""),IF(AND($C32&lt;AL$4+IF($D$3="Day",1,7),$D32&gt;=AL$4),IF(MAX(AL$4,$C32)&lt;=$C32+ROUND(($D32-$C32+1)*$E32,0)-1,"d","r"),"")))</f>
        <v/>
      </c>
      <c r="AM32" s="47" t="str">
        <f aca="false">IF(OR($C32="",$D32=""),"",IF(Tasks!$D32="Milestone",IF(AND($C32&gt;=AM$4,$C32&lt;AM$4+IF($D$3="Day",1,7)),"◆",""),IF(AND($C32&lt;AM$4+IF($D$3="Day",1,7),$D32&gt;=AM$4),IF(MAX(AM$4,$C32)&lt;=$C32+ROUND(($D32-$C32+1)*$E32,0)-1,"d","r"),"")))</f>
        <v/>
      </c>
      <c r="AN32" s="47" t="str">
        <f aca="false">IF(OR($C32="",$D32=""),"",IF(Tasks!$D32="Milestone",IF(AND($C32&gt;=AN$4,$C32&lt;AN$4+IF($D$3="Day",1,7)),"◆",""),IF(AND($C32&lt;AN$4+IF($D$3="Day",1,7),$D32&gt;=AN$4),IF(MAX(AN$4,$C32)&lt;=$C32+ROUND(($D32-$C32+1)*$E32,0)-1,"d","r"),"")))</f>
        <v/>
      </c>
      <c r="AO32" s="47" t="str">
        <f aca="false">IF(OR($C32="",$D32=""),"",IF(Tasks!$D32="Milestone",IF(AND($C32&gt;=AO$4,$C32&lt;AO$4+IF($D$3="Day",1,7)),"◆",""),IF(AND($C32&lt;AO$4+IF($D$3="Day",1,7),$D32&gt;=AO$4),IF(MAX(AO$4,$C32)&lt;=$C32+ROUND(($D32-$C32+1)*$E32,0)-1,"d","r"),"")))</f>
        <v/>
      </c>
      <c r="AP32" s="47" t="str">
        <f aca="false">IF(OR($C32="",$D32=""),"",IF(Tasks!$D32="Milestone",IF(AND($C32&gt;=AP$4,$C32&lt;AP$4+IF($D$3="Day",1,7)),"◆",""),IF(AND($C32&lt;AP$4+IF($D$3="Day",1,7),$D32&gt;=AP$4),IF(MAX(AP$4,$C32)&lt;=$C32+ROUND(($D32-$C32+1)*$E32,0)-1,"d","r"),"")))</f>
        <v/>
      </c>
      <c r="AQ32" s="47" t="str">
        <f aca="false">IF(OR($C32="",$D32=""),"",IF(Tasks!$D32="Milestone",IF(AND($C32&gt;=AQ$4,$C32&lt;AQ$4+IF($D$3="Day",1,7)),"◆",""),IF(AND($C32&lt;AQ$4+IF($D$3="Day",1,7),$D32&gt;=AQ$4),IF(MAX(AQ$4,$C32)&lt;=$C32+ROUND(($D32-$C32+1)*$E32,0)-1,"d","r"),"")))</f>
        <v/>
      </c>
      <c r="AR32" s="47" t="str">
        <f aca="false">IF(OR($C32="",$D32=""),"",IF(Tasks!$D32="Milestone",IF(AND($C32&gt;=AR$4,$C32&lt;AR$4+IF($D$3="Day",1,7)),"◆",""),IF(AND($C32&lt;AR$4+IF($D$3="Day",1,7),$D32&gt;=AR$4),IF(MAX(AR$4,$C32)&lt;=$C32+ROUND(($D32-$C32+1)*$E32,0)-1,"d","r"),"")))</f>
        <v/>
      </c>
      <c r="AS32" s="47" t="str">
        <f aca="false">IF(OR($C32="",$D32=""),"",IF(Tasks!$D32="Milestone",IF(AND($C32&gt;=AS$4,$C32&lt;AS$4+IF($D$3="Day",1,7)),"◆",""),IF(AND($C32&lt;AS$4+IF($D$3="Day",1,7),$D32&gt;=AS$4),IF(MAX(AS$4,$C32)&lt;=$C32+ROUND(($D32-$C32+1)*$E32,0)-1,"d","r"),"")))</f>
        <v/>
      </c>
      <c r="AT32" s="47" t="str">
        <f aca="false">IF(OR($C32="",$D32=""),"",IF(Tasks!$D32="Milestone",IF(AND($C32&gt;=AT$4,$C32&lt;AT$4+IF($D$3="Day",1,7)),"◆",""),IF(AND($C32&lt;AT$4+IF($D$3="Day",1,7),$D32&gt;=AT$4),IF(MAX(AT$4,$C32)&lt;=$C32+ROUND(($D32-$C32+1)*$E32,0)-1,"d","r"),"")))</f>
        <v/>
      </c>
      <c r="AU32" s="47" t="str">
        <f aca="false">IF(OR($C32="",$D32=""),"",IF(Tasks!$D32="Milestone",IF(AND($C32&gt;=AU$4,$C32&lt;AU$4+IF($D$3="Day",1,7)),"◆",""),IF(AND($C32&lt;AU$4+IF($D$3="Day",1,7),$D32&gt;=AU$4),IF(MAX(AU$4,$C32)&lt;=$C32+ROUND(($D32-$C32+1)*$E32,0)-1,"d","r"),"")))</f>
        <v/>
      </c>
      <c r="AV32" s="47" t="str">
        <f aca="false">IF(OR($C32="",$D32=""),"",IF(Tasks!$D32="Milestone",IF(AND($C32&gt;=AV$4,$C32&lt;AV$4+IF($D$3="Day",1,7)),"◆",""),IF(AND($C32&lt;AV$4+IF($D$3="Day",1,7),$D32&gt;=AV$4),IF(MAX(AV$4,$C32)&lt;=$C32+ROUND(($D32-$C32+1)*$E32,0)-1,"d","r"),"")))</f>
        <v/>
      </c>
      <c r="AW32" s="47" t="str">
        <f aca="false">IF(OR($C32="",$D32=""),"",IF(Tasks!$D32="Milestone",IF(AND($C32&gt;=AW$4,$C32&lt;AW$4+IF($D$3="Day",1,7)),"◆",""),IF(AND($C32&lt;AW$4+IF($D$3="Day",1,7),$D32&gt;=AW$4),IF(MAX(AW$4,$C32)&lt;=$C32+ROUND(($D32-$C32+1)*$E32,0)-1,"d","r"),"")))</f>
        <v/>
      </c>
      <c r="AX32" s="47" t="str">
        <f aca="false">IF(OR($C32="",$D32=""),"",IF(Tasks!$D32="Milestone",IF(AND($C32&gt;=AX$4,$C32&lt;AX$4+IF($D$3="Day",1,7)),"◆",""),IF(AND($C32&lt;AX$4+IF($D$3="Day",1,7),$D32&gt;=AX$4),IF(MAX(AX$4,$C32)&lt;=$C32+ROUND(($D32-$C32+1)*$E32,0)-1,"d","r"),"")))</f>
        <v/>
      </c>
      <c r="AY32" s="47" t="str">
        <f aca="false">IF(OR($C32="",$D32=""),"",IF(Tasks!$D32="Milestone",IF(AND($C32&gt;=AY$4,$C32&lt;AY$4+IF($D$3="Day",1,7)),"◆",""),IF(AND($C32&lt;AY$4+IF($D$3="Day",1,7),$D32&gt;=AY$4),IF(MAX(AY$4,$C32)&lt;=$C32+ROUND(($D32-$C32+1)*$E32,0)-1,"d","r"),"")))</f>
        <v/>
      </c>
      <c r="AZ32" s="47" t="str">
        <f aca="false">IF(OR($C32="",$D32=""),"",IF(Tasks!$D32="Milestone",IF(AND($C32&gt;=AZ$4,$C32&lt;AZ$4+IF($D$3="Day",1,7)),"◆",""),IF(AND($C32&lt;AZ$4+IF($D$3="Day",1,7),$D32&gt;=AZ$4),IF(MAX(AZ$4,$C32)&lt;=$C32+ROUND(($D32-$C32+1)*$E32,0)-1,"d","r"),"")))</f>
        <v/>
      </c>
      <c r="BA32" s="47" t="str">
        <f aca="false">IF(OR($C32="",$D32=""),"",IF(Tasks!$D32="Milestone",IF(AND($C32&gt;=BA$4,$C32&lt;BA$4+IF($D$3="Day",1,7)),"◆",""),IF(AND($C32&lt;BA$4+IF($D$3="Day",1,7),$D32&gt;=BA$4),IF(MAX(BA$4,$C32)&lt;=$C32+ROUND(($D32-$C32+1)*$E32,0)-1,"d","r"),"")))</f>
        <v/>
      </c>
      <c r="BB32" s="47" t="str">
        <f aca="false">IF(OR($C32="",$D32=""),"",IF(Tasks!$D32="Milestone",IF(AND($C32&gt;=BB$4,$C32&lt;BB$4+IF($D$3="Day",1,7)),"◆",""),IF(AND($C32&lt;BB$4+IF($D$3="Day",1,7),$D32&gt;=BB$4),IF(MAX(BB$4,$C32)&lt;=$C32+ROUND(($D32-$C32+1)*$E32,0)-1,"d","r"),"")))</f>
        <v/>
      </c>
      <c r="BC32" s="47" t="str">
        <f aca="false">IF(OR($C32="",$D32=""),"",IF(Tasks!$D32="Milestone",IF(AND($C32&gt;=BC$4,$C32&lt;BC$4+IF($D$3="Day",1,7)),"◆",""),IF(AND($C32&lt;BC$4+IF($D$3="Day",1,7),$D32&gt;=BC$4),IF(MAX(BC$4,$C32)&lt;=$C32+ROUND(($D32-$C32+1)*$E32,0)-1,"d","r"),"")))</f>
        <v/>
      </c>
      <c r="BD32" s="47" t="str">
        <f aca="false">IF(OR($C32="",$D32=""),"",IF(Tasks!$D32="Milestone",IF(AND($C32&gt;=BD$4,$C32&lt;BD$4+IF($D$3="Day",1,7)),"◆",""),IF(AND($C32&lt;BD$4+IF($D$3="Day",1,7),$D32&gt;=BD$4),IF(MAX(BD$4,$C32)&lt;=$C32+ROUND(($D32-$C32+1)*$E32,0)-1,"d","r"),"")))</f>
        <v/>
      </c>
      <c r="BE32" s="47" t="str">
        <f aca="false">IF(OR($C32="",$D32=""),"",IF(Tasks!$D32="Milestone",IF(AND($C32&gt;=BE$4,$C32&lt;BE$4+IF($D$3="Day",1,7)),"◆",""),IF(AND($C32&lt;BE$4+IF($D$3="Day",1,7),$D32&gt;=BE$4),IF(MAX(BE$4,$C32)&lt;=$C32+ROUND(($D32-$C32+1)*$E32,0)-1,"d","r"),"")))</f>
        <v/>
      </c>
    </row>
    <row r="33" customFormat="false" ht="18" hidden="false" customHeight="true" outlineLevel="0" collapsed="false">
      <c r="A33" s="43" t="str">
        <f aca="false">IF(Tasks!$B33="","",IF(Tasks!$D33="Milestone","◆ ","")&amp;Tasks!B33)</f>
        <v/>
      </c>
      <c r="B33" s="44" t="str">
        <f aca="false">IF(Tasks!$B33="","",IF(Tasks!C33="","",Tasks!C33))</f>
        <v/>
      </c>
      <c r="C33" s="45" t="str">
        <f aca="false">IF(OR(Tasks!$B33="",Tasks!E33=""),"",Tasks!E33)</f>
        <v/>
      </c>
      <c r="D33" s="45" t="str">
        <f aca="false">IF(Tasks!$B33="","",Tasks!G33)</f>
        <v/>
      </c>
      <c r="E33" s="46" t="str">
        <f aca="false">IF(Tasks!$B33="","",N(Tasks!H33))</f>
        <v/>
      </c>
      <c r="F33" s="47" t="str">
        <f aca="false">IF(OR($C33="",$D33=""),"",IF(Tasks!$D33="Milestone",IF(AND($C33&gt;=F$4,$C33&lt;F$4+IF($D$3="Day",1,7)),"◆",""),IF(AND($C33&lt;F$4+IF($D$3="Day",1,7),$D33&gt;=F$4),IF(MAX(F$4,$C33)&lt;=$C33+ROUND(($D33-$C33+1)*$E33,0)-1,"d","r"),"")))</f>
        <v/>
      </c>
      <c r="G33" s="47" t="str">
        <f aca="false">IF(OR($C33="",$D33=""),"",IF(Tasks!$D33="Milestone",IF(AND($C33&gt;=G$4,$C33&lt;G$4+IF($D$3="Day",1,7)),"◆",""),IF(AND($C33&lt;G$4+IF($D$3="Day",1,7),$D33&gt;=G$4),IF(MAX(G$4,$C33)&lt;=$C33+ROUND(($D33-$C33+1)*$E33,0)-1,"d","r"),"")))</f>
        <v/>
      </c>
      <c r="H33" s="47" t="str">
        <f aca="false">IF(OR($C33="",$D33=""),"",IF(Tasks!$D33="Milestone",IF(AND($C33&gt;=H$4,$C33&lt;H$4+IF($D$3="Day",1,7)),"◆",""),IF(AND($C33&lt;H$4+IF($D$3="Day",1,7),$D33&gt;=H$4),IF(MAX(H$4,$C33)&lt;=$C33+ROUND(($D33-$C33+1)*$E33,0)-1,"d","r"),"")))</f>
        <v/>
      </c>
      <c r="I33" s="47" t="str">
        <f aca="false">IF(OR($C33="",$D33=""),"",IF(Tasks!$D33="Milestone",IF(AND($C33&gt;=I$4,$C33&lt;I$4+IF($D$3="Day",1,7)),"◆",""),IF(AND($C33&lt;I$4+IF($D$3="Day",1,7),$D33&gt;=I$4),IF(MAX(I$4,$C33)&lt;=$C33+ROUND(($D33-$C33+1)*$E33,0)-1,"d","r"),"")))</f>
        <v/>
      </c>
      <c r="J33" s="47" t="str">
        <f aca="false">IF(OR($C33="",$D33=""),"",IF(Tasks!$D33="Milestone",IF(AND($C33&gt;=J$4,$C33&lt;J$4+IF($D$3="Day",1,7)),"◆",""),IF(AND($C33&lt;J$4+IF($D$3="Day",1,7),$D33&gt;=J$4),IF(MAX(J$4,$C33)&lt;=$C33+ROUND(($D33-$C33+1)*$E33,0)-1,"d","r"),"")))</f>
        <v/>
      </c>
      <c r="K33" s="47" t="str">
        <f aca="false">IF(OR($C33="",$D33=""),"",IF(Tasks!$D33="Milestone",IF(AND($C33&gt;=K$4,$C33&lt;K$4+IF($D$3="Day",1,7)),"◆",""),IF(AND($C33&lt;K$4+IF($D$3="Day",1,7),$D33&gt;=K$4),IF(MAX(K$4,$C33)&lt;=$C33+ROUND(($D33-$C33+1)*$E33,0)-1,"d","r"),"")))</f>
        <v/>
      </c>
      <c r="L33" s="47" t="str">
        <f aca="false">IF(OR($C33="",$D33=""),"",IF(Tasks!$D33="Milestone",IF(AND($C33&gt;=L$4,$C33&lt;L$4+IF($D$3="Day",1,7)),"◆",""),IF(AND($C33&lt;L$4+IF($D$3="Day",1,7),$D33&gt;=L$4),IF(MAX(L$4,$C33)&lt;=$C33+ROUND(($D33-$C33+1)*$E33,0)-1,"d","r"),"")))</f>
        <v/>
      </c>
      <c r="M33" s="47" t="str">
        <f aca="false">IF(OR($C33="",$D33=""),"",IF(Tasks!$D33="Milestone",IF(AND($C33&gt;=M$4,$C33&lt;M$4+IF($D$3="Day",1,7)),"◆",""),IF(AND($C33&lt;M$4+IF($D$3="Day",1,7),$D33&gt;=M$4),IF(MAX(M$4,$C33)&lt;=$C33+ROUND(($D33-$C33+1)*$E33,0)-1,"d","r"),"")))</f>
        <v/>
      </c>
      <c r="N33" s="47" t="str">
        <f aca="false">IF(OR($C33="",$D33=""),"",IF(Tasks!$D33="Milestone",IF(AND($C33&gt;=N$4,$C33&lt;N$4+IF($D$3="Day",1,7)),"◆",""),IF(AND($C33&lt;N$4+IF($D$3="Day",1,7),$D33&gt;=N$4),IF(MAX(N$4,$C33)&lt;=$C33+ROUND(($D33-$C33+1)*$E33,0)-1,"d","r"),"")))</f>
        <v/>
      </c>
      <c r="O33" s="47" t="str">
        <f aca="false">IF(OR($C33="",$D33=""),"",IF(Tasks!$D33="Milestone",IF(AND($C33&gt;=O$4,$C33&lt;O$4+IF($D$3="Day",1,7)),"◆",""),IF(AND($C33&lt;O$4+IF($D$3="Day",1,7),$D33&gt;=O$4),IF(MAX(O$4,$C33)&lt;=$C33+ROUND(($D33-$C33+1)*$E33,0)-1,"d","r"),"")))</f>
        <v/>
      </c>
      <c r="P33" s="47" t="str">
        <f aca="false">IF(OR($C33="",$D33=""),"",IF(Tasks!$D33="Milestone",IF(AND($C33&gt;=P$4,$C33&lt;P$4+IF($D$3="Day",1,7)),"◆",""),IF(AND($C33&lt;P$4+IF($D$3="Day",1,7),$D33&gt;=P$4),IF(MAX(P$4,$C33)&lt;=$C33+ROUND(($D33-$C33+1)*$E33,0)-1,"d","r"),"")))</f>
        <v/>
      </c>
      <c r="Q33" s="47" t="str">
        <f aca="false">IF(OR($C33="",$D33=""),"",IF(Tasks!$D33="Milestone",IF(AND($C33&gt;=Q$4,$C33&lt;Q$4+IF($D$3="Day",1,7)),"◆",""),IF(AND($C33&lt;Q$4+IF($D$3="Day",1,7),$D33&gt;=Q$4),IF(MAX(Q$4,$C33)&lt;=$C33+ROUND(($D33-$C33+1)*$E33,0)-1,"d","r"),"")))</f>
        <v/>
      </c>
      <c r="R33" s="47" t="str">
        <f aca="false">IF(OR($C33="",$D33=""),"",IF(Tasks!$D33="Milestone",IF(AND($C33&gt;=R$4,$C33&lt;R$4+IF($D$3="Day",1,7)),"◆",""),IF(AND($C33&lt;R$4+IF($D$3="Day",1,7),$D33&gt;=R$4),IF(MAX(R$4,$C33)&lt;=$C33+ROUND(($D33-$C33+1)*$E33,0)-1,"d","r"),"")))</f>
        <v/>
      </c>
      <c r="S33" s="47" t="str">
        <f aca="false">IF(OR($C33="",$D33=""),"",IF(Tasks!$D33="Milestone",IF(AND($C33&gt;=S$4,$C33&lt;S$4+IF($D$3="Day",1,7)),"◆",""),IF(AND($C33&lt;S$4+IF($D$3="Day",1,7),$D33&gt;=S$4),IF(MAX(S$4,$C33)&lt;=$C33+ROUND(($D33-$C33+1)*$E33,0)-1,"d","r"),"")))</f>
        <v/>
      </c>
      <c r="T33" s="47" t="str">
        <f aca="false">IF(OR($C33="",$D33=""),"",IF(Tasks!$D33="Milestone",IF(AND($C33&gt;=T$4,$C33&lt;T$4+IF($D$3="Day",1,7)),"◆",""),IF(AND($C33&lt;T$4+IF($D$3="Day",1,7),$D33&gt;=T$4),IF(MAX(T$4,$C33)&lt;=$C33+ROUND(($D33-$C33+1)*$E33,0)-1,"d","r"),"")))</f>
        <v/>
      </c>
      <c r="U33" s="47" t="str">
        <f aca="false">IF(OR($C33="",$D33=""),"",IF(Tasks!$D33="Milestone",IF(AND($C33&gt;=U$4,$C33&lt;U$4+IF($D$3="Day",1,7)),"◆",""),IF(AND($C33&lt;U$4+IF($D$3="Day",1,7),$D33&gt;=U$4),IF(MAX(U$4,$C33)&lt;=$C33+ROUND(($D33-$C33+1)*$E33,0)-1,"d","r"),"")))</f>
        <v/>
      </c>
      <c r="V33" s="47" t="str">
        <f aca="false">IF(OR($C33="",$D33=""),"",IF(Tasks!$D33="Milestone",IF(AND($C33&gt;=V$4,$C33&lt;V$4+IF($D$3="Day",1,7)),"◆",""),IF(AND($C33&lt;V$4+IF($D$3="Day",1,7),$D33&gt;=V$4),IF(MAX(V$4,$C33)&lt;=$C33+ROUND(($D33-$C33+1)*$E33,0)-1,"d","r"),"")))</f>
        <v/>
      </c>
      <c r="W33" s="47" t="str">
        <f aca="false">IF(OR($C33="",$D33=""),"",IF(Tasks!$D33="Milestone",IF(AND($C33&gt;=W$4,$C33&lt;W$4+IF($D$3="Day",1,7)),"◆",""),IF(AND($C33&lt;W$4+IF($D$3="Day",1,7),$D33&gt;=W$4),IF(MAX(W$4,$C33)&lt;=$C33+ROUND(($D33-$C33+1)*$E33,0)-1,"d","r"),"")))</f>
        <v/>
      </c>
      <c r="X33" s="47" t="str">
        <f aca="false">IF(OR($C33="",$D33=""),"",IF(Tasks!$D33="Milestone",IF(AND($C33&gt;=X$4,$C33&lt;X$4+IF($D$3="Day",1,7)),"◆",""),IF(AND($C33&lt;X$4+IF($D$3="Day",1,7),$D33&gt;=X$4),IF(MAX(X$4,$C33)&lt;=$C33+ROUND(($D33-$C33+1)*$E33,0)-1,"d","r"),"")))</f>
        <v/>
      </c>
      <c r="Y33" s="47" t="str">
        <f aca="false">IF(OR($C33="",$D33=""),"",IF(Tasks!$D33="Milestone",IF(AND($C33&gt;=Y$4,$C33&lt;Y$4+IF($D$3="Day",1,7)),"◆",""),IF(AND($C33&lt;Y$4+IF($D$3="Day",1,7),$D33&gt;=Y$4),IF(MAX(Y$4,$C33)&lt;=$C33+ROUND(($D33-$C33+1)*$E33,0)-1,"d","r"),"")))</f>
        <v/>
      </c>
      <c r="Z33" s="47" t="str">
        <f aca="false">IF(OR($C33="",$D33=""),"",IF(Tasks!$D33="Milestone",IF(AND($C33&gt;=Z$4,$C33&lt;Z$4+IF($D$3="Day",1,7)),"◆",""),IF(AND($C33&lt;Z$4+IF($D$3="Day",1,7),$D33&gt;=Z$4),IF(MAX(Z$4,$C33)&lt;=$C33+ROUND(($D33-$C33+1)*$E33,0)-1,"d","r"),"")))</f>
        <v/>
      </c>
      <c r="AA33" s="47" t="str">
        <f aca="false">IF(OR($C33="",$D33=""),"",IF(Tasks!$D33="Milestone",IF(AND($C33&gt;=AA$4,$C33&lt;AA$4+IF($D$3="Day",1,7)),"◆",""),IF(AND($C33&lt;AA$4+IF($D$3="Day",1,7),$D33&gt;=AA$4),IF(MAX(AA$4,$C33)&lt;=$C33+ROUND(($D33-$C33+1)*$E33,0)-1,"d","r"),"")))</f>
        <v/>
      </c>
      <c r="AB33" s="47" t="str">
        <f aca="false">IF(OR($C33="",$D33=""),"",IF(Tasks!$D33="Milestone",IF(AND($C33&gt;=AB$4,$C33&lt;AB$4+IF($D$3="Day",1,7)),"◆",""),IF(AND($C33&lt;AB$4+IF($D$3="Day",1,7),$D33&gt;=AB$4),IF(MAX(AB$4,$C33)&lt;=$C33+ROUND(($D33-$C33+1)*$E33,0)-1,"d","r"),"")))</f>
        <v/>
      </c>
      <c r="AC33" s="47" t="str">
        <f aca="false">IF(OR($C33="",$D33=""),"",IF(Tasks!$D33="Milestone",IF(AND($C33&gt;=AC$4,$C33&lt;AC$4+IF($D$3="Day",1,7)),"◆",""),IF(AND($C33&lt;AC$4+IF($D$3="Day",1,7),$D33&gt;=AC$4),IF(MAX(AC$4,$C33)&lt;=$C33+ROUND(($D33-$C33+1)*$E33,0)-1,"d","r"),"")))</f>
        <v/>
      </c>
      <c r="AD33" s="47" t="str">
        <f aca="false">IF(OR($C33="",$D33=""),"",IF(Tasks!$D33="Milestone",IF(AND($C33&gt;=AD$4,$C33&lt;AD$4+IF($D$3="Day",1,7)),"◆",""),IF(AND($C33&lt;AD$4+IF($D$3="Day",1,7),$D33&gt;=AD$4),IF(MAX(AD$4,$C33)&lt;=$C33+ROUND(($D33-$C33+1)*$E33,0)-1,"d","r"),"")))</f>
        <v/>
      </c>
      <c r="AE33" s="47" t="str">
        <f aca="false">IF(OR($C33="",$D33=""),"",IF(Tasks!$D33="Milestone",IF(AND($C33&gt;=AE$4,$C33&lt;AE$4+IF($D$3="Day",1,7)),"◆",""),IF(AND($C33&lt;AE$4+IF($D$3="Day",1,7),$D33&gt;=AE$4),IF(MAX(AE$4,$C33)&lt;=$C33+ROUND(($D33-$C33+1)*$E33,0)-1,"d","r"),"")))</f>
        <v/>
      </c>
      <c r="AF33" s="47" t="str">
        <f aca="false">IF(OR($C33="",$D33=""),"",IF(Tasks!$D33="Milestone",IF(AND($C33&gt;=AF$4,$C33&lt;AF$4+IF($D$3="Day",1,7)),"◆",""),IF(AND($C33&lt;AF$4+IF($D$3="Day",1,7),$D33&gt;=AF$4),IF(MAX(AF$4,$C33)&lt;=$C33+ROUND(($D33-$C33+1)*$E33,0)-1,"d","r"),"")))</f>
        <v/>
      </c>
      <c r="AG33" s="47" t="str">
        <f aca="false">IF(OR($C33="",$D33=""),"",IF(Tasks!$D33="Milestone",IF(AND($C33&gt;=AG$4,$C33&lt;AG$4+IF($D$3="Day",1,7)),"◆",""),IF(AND($C33&lt;AG$4+IF($D$3="Day",1,7),$D33&gt;=AG$4),IF(MAX(AG$4,$C33)&lt;=$C33+ROUND(($D33-$C33+1)*$E33,0)-1,"d","r"),"")))</f>
        <v/>
      </c>
      <c r="AH33" s="47" t="str">
        <f aca="false">IF(OR($C33="",$D33=""),"",IF(Tasks!$D33="Milestone",IF(AND($C33&gt;=AH$4,$C33&lt;AH$4+IF($D$3="Day",1,7)),"◆",""),IF(AND($C33&lt;AH$4+IF($D$3="Day",1,7),$D33&gt;=AH$4),IF(MAX(AH$4,$C33)&lt;=$C33+ROUND(($D33-$C33+1)*$E33,0)-1,"d","r"),"")))</f>
        <v/>
      </c>
      <c r="AI33" s="47" t="str">
        <f aca="false">IF(OR($C33="",$D33=""),"",IF(Tasks!$D33="Milestone",IF(AND($C33&gt;=AI$4,$C33&lt;AI$4+IF($D$3="Day",1,7)),"◆",""),IF(AND($C33&lt;AI$4+IF($D$3="Day",1,7),$D33&gt;=AI$4),IF(MAX(AI$4,$C33)&lt;=$C33+ROUND(($D33-$C33+1)*$E33,0)-1,"d","r"),"")))</f>
        <v/>
      </c>
      <c r="AJ33" s="47" t="str">
        <f aca="false">IF(OR($C33="",$D33=""),"",IF(Tasks!$D33="Milestone",IF(AND($C33&gt;=AJ$4,$C33&lt;AJ$4+IF($D$3="Day",1,7)),"◆",""),IF(AND($C33&lt;AJ$4+IF($D$3="Day",1,7),$D33&gt;=AJ$4),IF(MAX(AJ$4,$C33)&lt;=$C33+ROUND(($D33-$C33+1)*$E33,0)-1,"d","r"),"")))</f>
        <v/>
      </c>
      <c r="AK33" s="47" t="str">
        <f aca="false">IF(OR($C33="",$D33=""),"",IF(Tasks!$D33="Milestone",IF(AND($C33&gt;=AK$4,$C33&lt;AK$4+IF($D$3="Day",1,7)),"◆",""),IF(AND($C33&lt;AK$4+IF($D$3="Day",1,7),$D33&gt;=AK$4),IF(MAX(AK$4,$C33)&lt;=$C33+ROUND(($D33-$C33+1)*$E33,0)-1,"d","r"),"")))</f>
        <v/>
      </c>
      <c r="AL33" s="47" t="str">
        <f aca="false">IF(OR($C33="",$D33=""),"",IF(Tasks!$D33="Milestone",IF(AND($C33&gt;=AL$4,$C33&lt;AL$4+IF($D$3="Day",1,7)),"◆",""),IF(AND($C33&lt;AL$4+IF($D$3="Day",1,7),$D33&gt;=AL$4),IF(MAX(AL$4,$C33)&lt;=$C33+ROUND(($D33-$C33+1)*$E33,0)-1,"d","r"),"")))</f>
        <v/>
      </c>
      <c r="AM33" s="47" t="str">
        <f aca="false">IF(OR($C33="",$D33=""),"",IF(Tasks!$D33="Milestone",IF(AND($C33&gt;=AM$4,$C33&lt;AM$4+IF($D$3="Day",1,7)),"◆",""),IF(AND($C33&lt;AM$4+IF($D$3="Day",1,7),$D33&gt;=AM$4),IF(MAX(AM$4,$C33)&lt;=$C33+ROUND(($D33-$C33+1)*$E33,0)-1,"d","r"),"")))</f>
        <v/>
      </c>
      <c r="AN33" s="47" t="str">
        <f aca="false">IF(OR($C33="",$D33=""),"",IF(Tasks!$D33="Milestone",IF(AND($C33&gt;=AN$4,$C33&lt;AN$4+IF($D$3="Day",1,7)),"◆",""),IF(AND($C33&lt;AN$4+IF($D$3="Day",1,7),$D33&gt;=AN$4),IF(MAX(AN$4,$C33)&lt;=$C33+ROUND(($D33-$C33+1)*$E33,0)-1,"d","r"),"")))</f>
        <v/>
      </c>
      <c r="AO33" s="47" t="str">
        <f aca="false">IF(OR($C33="",$D33=""),"",IF(Tasks!$D33="Milestone",IF(AND($C33&gt;=AO$4,$C33&lt;AO$4+IF($D$3="Day",1,7)),"◆",""),IF(AND($C33&lt;AO$4+IF($D$3="Day",1,7),$D33&gt;=AO$4),IF(MAX(AO$4,$C33)&lt;=$C33+ROUND(($D33-$C33+1)*$E33,0)-1,"d","r"),"")))</f>
        <v/>
      </c>
      <c r="AP33" s="47" t="str">
        <f aca="false">IF(OR($C33="",$D33=""),"",IF(Tasks!$D33="Milestone",IF(AND($C33&gt;=AP$4,$C33&lt;AP$4+IF($D$3="Day",1,7)),"◆",""),IF(AND($C33&lt;AP$4+IF($D$3="Day",1,7),$D33&gt;=AP$4),IF(MAX(AP$4,$C33)&lt;=$C33+ROUND(($D33-$C33+1)*$E33,0)-1,"d","r"),"")))</f>
        <v/>
      </c>
      <c r="AQ33" s="47" t="str">
        <f aca="false">IF(OR($C33="",$D33=""),"",IF(Tasks!$D33="Milestone",IF(AND($C33&gt;=AQ$4,$C33&lt;AQ$4+IF($D$3="Day",1,7)),"◆",""),IF(AND($C33&lt;AQ$4+IF($D$3="Day",1,7),$D33&gt;=AQ$4),IF(MAX(AQ$4,$C33)&lt;=$C33+ROUND(($D33-$C33+1)*$E33,0)-1,"d","r"),"")))</f>
        <v/>
      </c>
      <c r="AR33" s="47" t="str">
        <f aca="false">IF(OR($C33="",$D33=""),"",IF(Tasks!$D33="Milestone",IF(AND($C33&gt;=AR$4,$C33&lt;AR$4+IF($D$3="Day",1,7)),"◆",""),IF(AND($C33&lt;AR$4+IF($D$3="Day",1,7),$D33&gt;=AR$4),IF(MAX(AR$4,$C33)&lt;=$C33+ROUND(($D33-$C33+1)*$E33,0)-1,"d","r"),"")))</f>
        <v/>
      </c>
      <c r="AS33" s="47" t="str">
        <f aca="false">IF(OR($C33="",$D33=""),"",IF(Tasks!$D33="Milestone",IF(AND($C33&gt;=AS$4,$C33&lt;AS$4+IF($D$3="Day",1,7)),"◆",""),IF(AND($C33&lt;AS$4+IF($D$3="Day",1,7),$D33&gt;=AS$4),IF(MAX(AS$4,$C33)&lt;=$C33+ROUND(($D33-$C33+1)*$E33,0)-1,"d","r"),"")))</f>
        <v/>
      </c>
      <c r="AT33" s="47" t="str">
        <f aca="false">IF(OR($C33="",$D33=""),"",IF(Tasks!$D33="Milestone",IF(AND($C33&gt;=AT$4,$C33&lt;AT$4+IF($D$3="Day",1,7)),"◆",""),IF(AND($C33&lt;AT$4+IF($D$3="Day",1,7),$D33&gt;=AT$4),IF(MAX(AT$4,$C33)&lt;=$C33+ROUND(($D33-$C33+1)*$E33,0)-1,"d","r"),"")))</f>
        <v/>
      </c>
      <c r="AU33" s="47" t="str">
        <f aca="false">IF(OR($C33="",$D33=""),"",IF(Tasks!$D33="Milestone",IF(AND($C33&gt;=AU$4,$C33&lt;AU$4+IF($D$3="Day",1,7)),"◆",""),IF(AND($C33&lt;AU$4+IF($D$3="Day",1,7),$D33&gt;=AU$4),IF(MAX(AU$4,$C33)&lt;=$C33+ROUND(($D33-$C33+1)*$E33,0)-1,"d","r"),"")))</f>
        <v/>
      </c>
      <c r="AV33" s="47" t="str">
        <f aca="false">IF(OR($C33="",$D33=""),"",IF(Tasks!$D33="Milestone",IF(AND($C33&gt;=AV$4,$C33&lt;AV$4+IF($D$3="Day",1,7)),"◆",""),IF(AND($C33&lt;AV$4+IF($D$3="Day",1,7),$D33&gt;=AV$4),IF(MAX(AV$4,$C33)&lt;=$C33+ROUND(($D33-$C33+1)*$E33,0)-1,"d","r"),"")))</f>
        <v/>
      </c>
      <c r="AW33" s="47" t="str">
        <f aca="false">IF(OR($C33="",$D33=""),"",IF(Tasks!$D33="Milestone",IF(AND($C33&gt;=AW$4,$C33&lt;AW$4+IF($D$3="Day",1,7)),"◆",""),IF(AND($C33&lt;AW$4+IF($D$3="Day",1,7),$D33&gt;=AW$4),IF(MAX(AW$4,$C33)&lt;=$C33+ROUND(($D33-$C33+1)*$E33,0)-1,"d","r"),"")))</f>
        <v/>
      </c>
      <c r="AX33" s="47" t="str">
        <f aca="false">IF(OR($C33="",$D33=""),"",IF(Tasks!$D33="Milestone",IF(AND($C33&gt;=AX$4,$C33&lt;AX$4+IF($D$3="Day",1,7)),"◆",""),IF(AND($C33&lt;AX$4+IF($D$3="Day",1,7),$D33&gt;=AX$4),IF(MAX(AX$4,$C33)&lt;=$C33+ROUND(($D33-$C33+1)*$E33,0)-1,"d","r"),"")))</f>
        <v/>
      </c>
      <c r="AY33" s="47" t="str">
        <f aca="false">IF(OR($C33="",$D33=""),"",IF(Tasks!$D33="Milestone",IF(AND($C33&gt;=AY$4,$C33&lt;AY$4+IF($D$3="Day",1,7)),"◆",""),IF(AND($C33&lt;AY$4+IF($D$3="Day",1,7),$D33&gt;=AY$4),IF(MAX(AY$4,$C33)&lt;=$C33+ROUND(($D33-$C33+1)*$E33,0)-1,"d","r"),"")))</f>
        <v/>
      </c>
      <c r="AZ33" s="47" t="str">
        <f aca="false">IF(OR($C33="",$D33=""),"",IF(Tasks!$D33="Milestone",IF(AND($C33&gt;=AZ$4,$C33&lt;AZ$4+IF($D$3="Day",1,7)),"◆",""),IF(AND($C33&lt;AZ$4+IF($D$3="Day",1,7),$D33&gt;=AZ$4),IF(MAX(AZ$4,$C33)&lt;=$C33+ROUND(($D33-$C33+1)*$E33,0)-1,"d","r"),"")))</f>
        <v/>
      </c>
      <c r="BA33" s="47" t="str">
        <f aca="false">IF(OR($C33="",$D33=""),"",IF(Tasks!$D33="Milestone",IF(AND($C33&gt;=BA$4,$C33&lt;BA$4+IF($D$3="Day",1,7)),"◆",""),IF(AND($C33&lt;BA$4+IF($D$3="Day",1,7),$D33&gt;=BA$4),IF(MAX(BA$4,$C33)&lt;=$C33+ROUND(($D33-$C33+1)*$E33,0)-1,"d","r"),"")))</f>
        <v/>
      </c>
      <c r="BB33" s="47" t="str">
        <f aca="false">IF(OR($C33="",$D33=""),"",IF(Tasks!$D33="Milestone",IF(AND($C33&gt;=BB$4,$C33&lt;BB$4+IF($D$3="Day",1,7)),"◆",""),IF(AND($C33&lt;BB$4+IF($D$3="Day",1,7),$D33&gt;=BB$4),IF(MAX(BB$4,$C33)&lt;=$C33+ROUND(($D33-$C33+1)*$E33,0)-1,"d","r"),"")))</f>
        <v/>
      </c>
      <c r="BC33" s="47" t="str">
        <f aca="false">IF(OR($C33="",$D33=""),"",IF(Tasks!$D33="Milestone",IF(AND($C33&gt;=BC$4,$C33&lt;BC$4+IF($D$3="Day",1,7)),"◆",""),IF(AND($C33&lt;BC$4+IF($D$3="Day",1,7),$D33&gt;=BC$4),IF(MAX(BC$4,$C33)&lt;=$C33+ROUND(($D33-$C33+1)*$E33,0)-1,"d","r"),"")))</f>
        <v/>
      </c>
      <c r="BD33" s="47" t="str">
        <f aca="false">IF(OR($C33="",$D33=""),"",IF(Tasks!$D33="Milestone",IF(AND($C33&gt;=BD$4,$C33&lt;BD$4+IF($D$3="Day",1,7)),"◆",""),IF(AND($C33&lt;BD$4+IF($D$3="Day",1,7),$D33&gt;=BD$4),IF(MAX(BD$4,$C33)&lt;=$C33+ROUND(($D33-$C33+1)*$E33,0)-1,"d","r"),"")))</f>
        <v/>
      </c>
      <c r="BE33" s="47" t="str">
        <f aca="false">IF(OR($C33="",$D33=""),"",IF(Tasks!$D33="Milestone",IF(AND($C33&gt;=BE$4,$C33&lt;BE$4+IF($D$3="Day",1,7)),"◆",""),IF(AND($C33&lt;BE$4+IF($D$3="Day",1,7),$D33&gt;=BE$4),IF(MAX(BE$4,$C33)&lt;=$C33+ROUND(($D33-$C33+1)*$E33,0)-1,"d","r"),"")))</f>
        <v/>
      </c>
    </row>
    <row r="34" customFormat="false" ht="18" hidden="false" customHeight="true" outlineLevel="0" collapsed="false">
      <c r="A34" s="43" t="str">
        <f aca="false">IF(Tasks!$B34="","",IF(Tasks!$D34="Milestone","◆ ","")&amp;Tasks!B34)</f>
        <v/>
      </c>
      <c r="B34" s="44" t="str">
        <f aca="false">IF(Tasks!$B34="","",IF(Tasks!C34="","",Tasks!C34))</f>
        <v/>
      </c>
      <c r="C34" s="45" t="str">
        <f aca="false">IF(OR(Tasks!$B34="",Tasks!E34=""),"",Tasks!E34)</f>
        <v/>
      </c>
      <c r="D34" s="45" t="str">
        <f aca="false">IF(Tasks!$B34="","",Tasks!G34)</f>
        <v/>
      </c>
      <c r="E34" s="46" t="str">
        <f aca="false">IF(Tasks!$B34="","",N(Tasks!H34))</f>
        <v/>
      </c>
      <c r="F34" s="47" t="str">
        <f aca="false">IF(OR($C34="",$D34=""),"",IF(Tasks!$D34="Milestone",IF(AND($C34&gt;=F$4,$C34&lt;F$4+IF($D$3="Day",1,7)),"◆",""),IF(AND($C34&lt;F$4+IF($D$3="Day",1,7),$D34&gt;=F$4),IF(MAX(F$4,$C34)&lt;=$C34+ROUND(($D34-$C34+1)*$E34,0)-1,"d","r"),"")))</f>
        <v/>
      </c>
      <c r="G34" s="47" t="str">
        <f aca="false">IF(OR($C34="",$D34=""),"",IF(Tasks!$D34="Milestone",IF(AND($C34&gt;=G$4,$C34&lt;G$4+IF($D$3="Day",1,7)),"◆",""),IF(AND($C34&lt;G$4+IF($D$3="Day",1,7),$D34&gt;=G$4),IF(MAX(G$4,$C34)&lt;=$C34+ROUND(($D34-$C34+1)*$E34,0)-1,"d","r"),"")))</f>
        <v/>
      </c>
      <c r="H34" s="47" t="str">
        <f aca="false">IF(OR($C34="",$D34=""),"",IF(Tasks!$D34="Milestone",IF(AND($C34&gt;=H$4,$C34&lt;H$4+IF($D$3="Day",1,7)),"◆",""),IF(AND($C34&lt;H$4+IF($D$3="Day",1,7),$D34&gt;=H$4),IF(MAX(H$4,$C34)&lt;=$C34+ROUND(($D34-$C34+1)*$E34,0)-1,"d","r"),"")))</f>
        <v/>
      </c>
      <c r="I34" s="47" t="str">
        <f aca="false">IF(OR($C34="",$D34=""),"",IF(Tasks!$D34="Milestone",IF(AND($C34&gt;=I$4,$C34&lt;I$4+IF($D$3="Day",1,7)),"◆",""),IF(AND($C34&lt;I$4+IF($D$3="Day",1,7),$D34&gt;=I$4),IF(MAX(I$4,$C34)&lt;=$C34+ROUND(($D34-$C34+1)*$E34,0)-1,"d","r"),"")))</f>
        <v/>
      </c>
      <c r="J34" s="47" t="str">
        <f aca="false">IF(OR($C34="",$D34=""),"",IF(Tasks!$D34="Milestone",IF(AND($C34&gt;=J$4,$C34&lt;J$4+IF($D$3="Day",1,7)),"◆",""),IF(AND($C34&lt;J$4+IF($D$3="Day",1,7),$D34&gt;=J$4),IF(MAX(J$4,$C34)&lt;=$C34+ROUND(($D34-$C34+1)*$E34,0)-1,"d","r"),"")))</f>
        <v/>
      </c>
      <c r="K34" s="47" t="str">
        <f aca="false">IF(OR($C34="",$D34=""),"",IF(Tasks!$D34="Milestone",IF(AND($C34&gt;=K$4,$C34&lt;K$4+IF($D$3="Day",1,7)),"◆",""),IF(AND($C34&lt;K$4+IF($D$3="Day",1,7),$D34&gt;=K$4),IF(MAX(K$4,$C34)&lt;=$C34+ROUND(($D34-$C34+1)*$E34,0)-1,"d","r"),"")))</f>
        <v/>
      </c>
      <c r="L34" s="47" t="str">
        <f aca="false">IF(OR($C34="",$D34=""),"",IF(Tasks!$D34="Milestone",IF(AND($C34&gt;=L$4,$C34&lt;L$4+IF($D$3="Day",1,7)),"◆",""),IF(AND($C34&lt;L$4+IF($D$3="Day",1,7),$D34&gt;=L$4),IF(MAX(L$4,$C34)&lt;=$C34+ROUND(($D34-$C34+1)*$E34,0)-1,"d","r"),"")))</f>
        <v/>
      </c>
      <c r="M34" s="47" t="str">
        <f aca="false">IF(OR($C34="",$D34=""),"",IF(Tasks!$D34="Milestone",IF(AND($C34&gt;=M$4,$C34&lt;M$4+IF($D$3="Day",1,7)),"◆",""),IF(AND($C34&lt;M$4+IF($D$3="Day",1,7),$D34&gt;=M$4),IF(MAX(M$4,$C34)&lt;=$C34+ROUND(($D34-$C34+1)*$E34,0)-1,"d","r"),"")))</f>
        <v/>
      </c>
      <c r="N34" s="47" t="str">
        <f aca="false">IF(OR($C34="",$D34=""),"",IF(Tasks!$D34="Milestone",IF(AND($C34&gt;=N$4,$C34&lt;N$4+IF($D$3="Day",1,7)),"◆",""),IF(AND($C34&lt;N$4+IF($D$3="Day",1,7),$D34&gt;=N$4),IF(MAX(N$4,$C34)&lt;=$C34+ROUND(($D34-$C34+1)*$E34,0)-1,"d","r"),"")))</f>
        <v/>
      </c>
      <c r="O34" s="47" t="str">
        <f aca="false">IF(OR($C34="",$D34=""),"",IF(Tasks!$D34="Milestone",IF(AND($C34&gt;=O$4,$C34&lt;O$4+IF($D$3="Day",1,7)),"◆",""),IF(AND($C34&lt;O$4+IF($D$3="Day",1,7),$D34&gt;=O$4),IF(MAX(O$4,$C34)&lt;=$C34+ROUND(($D34-$C34+1)*$E34,0)-1,"d","r"),"")))</f>
        <v/>
      </c>
      <c r="P34" s="47" t="str">
        <f aca="false">IF(OR($C34="",$D34=""),"",IF(Tasks!$D34="Milestone",IF(AND($C34&gt;=P$4,$C34&lt;P$4+IF($D$3="Day",1,7)),"◆",""),IF(AND($C34&lt;P$4+IF($D$3="Day",1,7),$D34&gt;=P$4),IF(MAX(P$4,$C34)&lt;=$C34+ROUND(($D34-$C34+1)*$E34,0)-1,"d","r"),"")))</f>
        <v/>
      </c>
      <c r="Q34" s="47" t="str">
        <f aca="false">IF(OR($C34="",$D34=""),"",IF(Tasks!$D34="Milestone",IF(AND($C34&gt;=Q$4,$C34&lt;Q$4+IF($D$3="Day",1,7)),"◆",""),IF(AND($C34&lt;Q$4+IF($D$3="Day",1,7),$D34&gt;=Q$4),IF(MAX(Q$4,$C34)&lt;=$C34+ROUND(($D34-$C34+1)*$E34,0)-1,"d","r"),"")))</f>
        <v/>
      </c>
      <c r="R34" s="47" t="str">
        <f aca="false">IF(OR($C34="",$D34=""),"",IF(Tasks!$D34="Milestone",IF(AND($C34&gt;=R$4,$C34&lt;R$4+IF($D$3="Day",1,7)),"◆",""),IF(AND($C34&lt;R$4+IF($D$3="Day",1,7),$D34&gt;=R$4),IF(MAX(R$4,$C34)&lt;=$C34+ROUND(($D34-$C34+1)*$E34,0)-1,"d","r"),"")))</f>
        <v/>
      </c>
      <c r="S34" s="47" t="str">
        <f aca="false">IF(OR($C34="",$D34=""),"",IF(Tasks!$D34="Milestone",IF(AND($C34&gt;=S$4,$C34&lt;S$4+IF($D$3="Day",1,7)),"◆",""),IF(AND($C34&lt;S$4+IF($D$3="Day",1,7),$D34&gt;=S$4),IF(MAX(S$4,$C34)&lt;=$C34+ROUND(($D34-$C34+1)*$E34,0)-1,"d","r"),"")))</f>
        <v/>
      </c>
      <c r="T34" s="47" t="str">
        <f aca="false">IF(OR($C34="",$D34=""),"",IF(Tasks!$D34="Milestone",IF(AND($C34&gt;=T$4,$C34&lt;T$4+IF($D$3="Day",1,7)),"◆",""),IF(AND($C34&lt;T$4+IF($D$3="Day",1,7),$D34&gt;=T$4),IF(MAX(T$4,$C34)&lt;=$C34+ROUND(($D34-$C34+1)*$E34,0)-1,"d","r"),"")))</f>
        <v/>
      </c>
      <c r="U34" s="47" t="str">
        <f aca="false">IF(OR($C34="",$D34=""),"",IF(Tasks!$D34="Milestone",IF(AND($C34&gt;=U$4,$C34&lt;U$4+IF($D$3="Day",1,7)),"◆",""),IF(AND($C34&lt;U$4+IF($D$3="Day",1,7),$D34&gt;=U$4),IF(MAX(U$4,$C34)&lt;=$C34+ROUND(($D34-$C34+1)*$E34,0)-1,"d","r"),"")))</f>
        <v/>
      </c>
      <c r="V34" s="47" t="str">
        <f aca="false">IF(OR($C34="",$D34=""),"",IF(Tasks!$D34="Milestone",IF(AND($C34&gt;=V$4,$C34&lt;V$4+IF($D$3="Day",1,7)),"◆",""),IF(AND($C34&lt;V$4+IF($D$3="Day",1,7),$D34&gt;=V$4),IF(MAX(V$4,$C34)&lt;=$C34+ROUND(($D34-$C34+1)*$E34,0)-1,"d","r"),"")))</f>
        <v/>
      </c>
      <c r="W34" s="47" t="str">
        <f aca="false">IF(OR($C34="",$D34=""),"",IF(Tasks!$D34="Milestone",IF(AND($C34&gt;=W$4,$C34&lt;W$4+IF($D$3="Day",1,7)),"◆",""),IF(AND($C34&lt;W$4+IF($D$3="Day",1,7),$D34&gt;=W$4),IF(MAX(W$4,$C34)&lt;=$C34+ROUND(($D34-$C34+1)*$E34,0)-1,"d","r"),"")))</f>
        <v/>
      </c>
      <c r="X34" s="47" t="str">
        <f aca="false">IF(OR($C34="",$D34=""),"",IF(Tasks!$D34="Milestone",IF(AND($C34&gt;=X$4,$C34&lt;X$4+IF($D$3="Day",1,7)),"◆",""),IF(AND($C34&lt;X$4+IF($D$3="Day",1,7),$D34&gt;=X$4),IF(MAX(X$4,$C34)&lt;=$C34+ROUND(($D34-$C34+1)*$E34,0)-1,"d","r"),"")))</f>
        <v/>
      </c>
      <c r="Y34" s="47" t="str">
        <f aca="false">IF(OR($C34="",$D34=""),"",IF(Tasks!$D34="Milestone",IF(AND($C34&gt;=Y$4,$C34&lt;Y$4+IF($D$3="Day",1,7)),"◆",""),IF(AND($C34&lt;Y$4+IF($D$3="Day",1,7),$D34&gt;=Y$4),IF(MAX(Y$4,$C34)&lt;=$C34+ROUND(($D34-$C34+1)*$E34,0)-1,"d","r"),"")))</f>
        <v/>
      </c>
      <c r="Z34" s="47" t="str">
        <f aca="false">IF(OR($C34="",$D34=""),"",IF(Tasks!$D34="Milestone",IF(AND($C34&gt;=Z$4,$C34&lt;Z$4+IF($D$3="Day",1,7)),"◆",""),IF(AND($C34&lt;Z$4+IF($D$3="Day",1,7),$D34&gt;=Z$4),IF(MAX(Z$4,$C34)&lt;=$C34+ROUND(($D34-$C34+1)*$E34,0)-1,"d","r"),"")))</f>
        <v/>
      </c>
      <c r="AA34" s="47" t="str">
        <f aca="false">IF(OR($C34="",$D34=""),"",IF(Tasks!$D34="Milestone",IF(AND($C34&gt;=AA$4,$C34&lt;AA$4+IF($D$3="Day",1,7)),"◆",""),IF(AND($C34&lt;AA$4+IF($D$3="Day",1,7),$D34&gt;=AA$4),IF(MAX(AA$4,$C34)&lt;=$C34+ROUND(($D34-$C34+1)*$E34,0)-1,"d","r"),"")))</f>
        <v/>
      </c>
      <c r="AB34" s="47" t="str">
        <f aca="false">IF(OR($C34="",$D34=""),"",IF(Tasks!$D34="Milestone",IF(AND($C34&gt;=AB$4,$C34&lt;AB$4+IF($D$3="Day",1,7)),"◆",""),IF(AND($C34&lt;AB$4+IF($D$3="Day",1,7),$D34&gt;=AB$4),IF(MAX(AB$4,$C34)&lt;=$C34+ROUND(($D34-$C34+1)*$E34,0)-1,"d","r"),"")))</f>
        <v/>
      </c>
      <c r="AC34" s="47" t="str">
        <f aca="false">IF(OR($C34="",$D34=""),"",IF(Tasks!$D34="Milestone",IF(AND($C34&gt;=AC$4,$C34&lt;AC$4+IF($D$3="Day",1,7)),"◆",""),IF(AND($C34&lt;AC$4+IF($D$3="Day",1,7),$D34&gt;=AC$4),IF(MAX(AC$4,$C34)&lt;=$C34+ROUND(($D34-$C34+1)*$E34,0)-1,"d","r"),"")))</f>
        <v/>
      </c>
      <c r="AD34" s="47" t="str">
        <f aca="false">IF(OR($C34="",$D34=""),"",IF(Tasks!$D34="Milestone",IF(AND($C34&gt;=AD$4,$C34&lt;AD$4+IF($D$3="Day",1,7)),"◆",""),IF(AND($C34&lt;AD$4+IF($D$3="Day",1,7),$D34&gt;=AD$4),IF(MAX(AD$4,$C34)&lt;=$C34+ROUND(($D34-$C34+1)*$E34,0)-1,"d","r"),"")))</f>
        <v/>
      </c>
      <c r="AE34" s="47" t="str">
        <f aca="false">IF(OR($C34="",$D34=""),"",IF(Tasks!$D34="Milestone",IF(AND($C34&gt;=AE$4,$C34&lt;AE$4+IF($D$3="Day",1,7)),"◆",""),IF(AND($C34&lt;AE$4+IF($D$3="Day",1,7),$D34&gt;=AE$4),IF(MAX(AE$4,$C34)&lt;=$C34+ROUND(($D34-$C34+1)*$E34,0)-1,"d","r"),"")))</f>
        <v/>
      </c>
      <c r="AF34" s="47" t="str">
        <f aca="false">IF(OR($C34="",$D34=""),"",IF(Tasks!$D34="Milestone",IF(AND($C34&gt;=AF$4,$C34&lt;AF$4+IF($D$3="Day",1,7)),"◆",""),IF(AND($C34&lt;AF$4+IF($D$3="Day",1,7),$D34&gt;=AF$4),IF(MAX(AF$4,$C34)&lt;=$C34+ROUND(($D34-$C34+1)*$E34,0)-1,"d","r"),"")))</f>
        <v/>
      </c>
      <c r="AG34" s="47" t="str">
        <f aca="false">IF(OR($C34="",$D34=""),"",IF(Tasks!$D34="Milestone",IF(AND($C34&gt;=AG$4,$C34&lt;AG$4+IF($D$3="Day",1,7)),"◆",""),IF(AND($C34&lt;AG$4+IF($D$3="Day",1,7),$D34&gt;=AG$4),IF(MAX(AG$4,$C34)&lt;=$C34+ROUND(($D34-$C34+1)*$E34,0)-1,"d","r"),"")))</f>
        <v/>
      </c>
      <c r="AH34" s="47" t="str">
        <f aca="false">IF(OR($C34="",$D34=""),"",IF(Tasks!$D34="Milestone",IF(AND($C34&gt;=AH$4,$C34&lt;AH$4+IF($D$3="Day",1,7)),"◆",""),IF(AND($C34&lt;AH$4+IF($D$3="Day",1,7),$D34&gt;=AH$4),IF(MAX(AH$4,$C34)&lt;=$C34+ROUND(($D34-$C34+1)*$E34,0)-1,"d","r"),"")))</f>
        <v/>
      </c>
      <c r="AI34" s="47" t="str">
        <f aca="false">IF(OR($C34="",$D34=""),"",IF(Tasks!$D34="Milestone",IF(AND($C34&gt;=AI$4,$C34&lt;AI$4+IF($D$3="Day",1,7)),"◆",""),IF(AND($C34&lt;AI$4+IF($D$3="Day",1,7),$D34&gt;=AI$4),IF(MAX(AI$4,$C34)&lt;=$C34+ROUND(($D34-$C34+1)*$E34,0)-1,"d","r"),"")))</f>
        <v/>
      </c>
      <c r="AJ34" s="47" t="str">
        <f aca="false">IF(OR($C34="",$D34=""),"",IF(Tasks!$D34="Milestone",IF(AND($C34&gt;=AJ$4,$C34&lt;AJ$4+IF($D$3="Day",1,7)),"◆",""),IF(AND($C34&lt;AJ$4+IF($D$3="Day",1,7),$D34&gt;=AJ$4),IF(MAX(AJ$4,$C34)&lt;=$C34+ROUND(($D34-$C34+1)*$E34,0)-1,"d","r"),"")))</f>
        <v/>
      </c>
      <c r="AK34" s="47" t="str">
        <f aca="false">IF(OR($C34="",$D34=""),"",IF(Tasks!$D34="Milestone",IF(AND($C34&gt;=AK$4,$C34&lt;AK$4+IF($D$3="Day",1,7)),"◆",""),IF(AND($C34&lt;AK$4+IF($D$3="Day",1,7),$D34&gt;=AK$4),IF(MAX(AK$4,$C34)&lt;=$C34+ROUND(($D34-$C34+1)*$E34,0)-1,"d","r"),"")))</f>
        <v/>
      </c>
      <c r="AL34" s="47" t="str">
        <f aca="false">IF(OR($C34="",$D34=""),"",IF(Tasks!$D34="Milestone",IF(AND($C34&gt;=AL$4,$C34&lt;AL$4+IF($D$3="Day",1,7)),"◆",""),IF(AND($C34&lt;AL$4+IF($D$3="Day",1,7),$D34&gt;=AL$4),IF(MAX(AL$4,$C34)&lt;=$C34+ROUND(($D34-$C34+1)*$E34,0)-1,"d","r"),"")))</f>
        <v/>
      </c>
      <c r="AM34" s="47" t="str">
        <f aca="false">IF(OR($C34="",$D34=""),"",IF(Tasks!$D34="Milestone",IF(AND($C34&gt;=AM$4,$C34&lt;AM$4+IF($D$3="Day",1,7)),"◆",""),IF(AND($C34&lt;AM$4+IF($D$3="Day",1,7),$D34&gt;=AM$4),IF(MAX(AM$4,$C34)&lt;=$C34+ROUND(($D34-$C34+1)*$E34,0)-1,"d","r"),"")))</f>
        <v/>
      </c>
      <c r="AN34" s="47" t="str">
        <f aca="false">IF(OR($C34="",$D34=""),"",IF(Tasks!$D34="Milestone",IF(AND($C34&gt;=AN$4,$C34&lt;AN$4+IF($D$3="Day",1,7)),"◆",""),IF(AND($C34&lt;AN$4+IF($D$3="Day",1,7),$D34&gt;=AN$4),IF(MAX(AN$4,$C34)&lt;=$C34+ROUND(($D34-$C34+1)*$E34,0)-1,"d","r"),"")))</f>
        <v/>
      </c>
      <c r="AO34" s="47" t="str">
        <f aca="false">IF(OR($C34="",$D34=""),"",IF(Tasks!$D34="Milestone",IF(AND($C34&gt;=AO$4,$C34&lt;AO$4+IF($D$3="Day",1,7)),"◆",""),IF(AND($C34&lt;AO$4+IF($D$3="Day",1,7),$D34&gt;=AO$4),IF(MAX(AO$4,$C34)&lt;=$C34+ROUND(($D34-$C34+1)*$E34,0)-1,"d","r"),"")))</f>
        <v/>
      </c>
      <c r="AP34" s="47" t="str">
        <f aca="false">IF(OR($C34="",$D34=""),"",IF(Tasks!$D34="Milestone",IF(AND($C34&gt;=AP$4,$C34&lt;AP$4+IF($D$3="Day",1,7)),"◆",""),IF(AND($C34&lt;AP$4+IF($D$3="Day",1,7),$D34&gt;=AP$4),IF(MAX(AP$4,$C34)&lt;=$C34+ROUND(($D34-$C34+1)*$E34,0)-1,"d","r"),"")))</f>
        <v/>
      </c>
      <c r="AQ34" s="47" t="str">
        <f aca="false">IF(OR($C34="",$D34=""),"",IF(Tasks!$D34="Milestone",IF(AND($C34&gt;=AQ$4,$C34&lt;AQ$4+IF($D$3="Day",1,7)),"◆",""),IF(AND($C34&lt;AQ$4+IF($D$3="Day",1,7),$D34&gt;=AQ$4),IF(MAX(AQ$4,$C34)&lt;=$C34+ROUND(($D34-$C34+1)*$E34,0)-1,"d","r"),"")))</f>
        <v/>
      </c>
      <c r="AR34" s="47" t="str">
        <f aca="false">IF(OR($C34="",$D34=""),"",IF(Tasks!$D34="Milestone",IF(AND($C34&gt;=AR$4,$C34&lt;AR$4+IF($D$3="Day",1,7)),"◆",""),IF(AND($C34&lt;AR$4+IF($D$3="Day",1,7),$D34&gt;=AR$4),IF(MAX(AR$4,$C34)&lt;=$C34+ROUND(($D34-$C34+1)*$E34,0)-1,"d","r"),"")))</f>
        <v/>
      </c>
      <c r="AS34" s="47" t="str">
        <f aca="false">IF(OR($C34="",$D34=""),"",IF(Tasks!$D34="Milestone",IF(AND($C34&gt;=AS$4,$C34&lt;AS$4+IF($D$3="Day",1,7)),"◆",""),IF(AND($C34&lt;AS$4+IF($D$3="Day",1,7),$D34&gt;=AS$4),IF(MAX(AS$4,$C34)&lt;=$C34+ROUND(($D34-$C34+1)*$E34,0)-1,"d","r"),"")))</f>
        <v/>
      </c>
      <c r="AT34" s="47" t="str">
        <f aca="false">IF(OR($C34="",$D34=""),"",IF(Tasks!$D34="Milestone",IF(AND($C34&gt;=AT$4,$C34&lt;AT$4+IF($D$3="Day",1,7)),"◆",""),IF(AND($C34&lt;AT$4+IF($D$3="Day",1,7),$D34&gt;=AT$4),IF(MAX(AT$4,$C34)&lt;=$C34+ROUND(($D34-$C34+1)*$E34,0)-1,"d","r"),"")))</f>
        <v/>
      </c>
      <c r="AU34" s="47" t="str">
        <f aca="false">IF(OR($C34="",$D34=""),"",IF(Tasks!$D34="Milestone",IF(AND($C34&gt;=AU$4,$C34&lt;AU$4+IF($D$3="Day",1,7)),"◆",""),IF(AND($C34&lt;AU$4+IF($D$3="Day",1,7),$D34&gt;=AU$4),IF(MAX(AU$4,$C34)&lt;=$C34+ROUND(($D34-$C34+1)*$E34,0)-1,"d","r"),"")))</f>
        <v/>
      </c>
      <c r="AV34" s="47" t="str">
        <f aca="false">IF(OR($C34="",$D34=""),"",IF(Tasks!$D34="Milestone",IF(AND($C34&gt;=AV$4,$C34&lt;AV$4+IF($D$3="Day",1,7)),"◆",""),IF(AND($C34&lt;AV$4+IF($D$3="Day",1,7),$D34&gt;=AV$4),IF(MAX(AV$4,$C34)&lt;=$C34+ROUND(($D34-$C34+1)*$E34,0)-1,"d","r"),"")))</f>
        <v/>
      </c>
      <c r="AW34" s="47" t="str">
        <f aca="false">IF(OR($C34="",$D34=""),"",IF(Tasks!$D34="Milestone",IF(AND($C34&gt;=AW$4,$C34&lt;AW$4+IF($D$3="Day",1,7)),"◆",""),IF(AND($C34&lt;AW$4+IF($D$3="Day",1,7),$D34&gt;=AW$4),IF(MAX(AW$4,$C34)&lt;=$C34+ROUND(($D34-$C34+1)*$E34,0)-1,"d","r"),"")))</f>
        <v/>
      </c>
      <c r="AX34" s="47" t="str">
        <f aca="false">IF(OR($C34="",$D34=""),"",IF(Tasks!$D34="Milestone",IF(AND($C34&gt;=AX$4,$C34&lt;AX$4+IF($D$3="Day",1,7)),"◆",""),IF(AND($C34&lt;AX$4+IF($D$3="Day",1,7),$D34&gt;=AX$4),IF(MAX(AX$4,$C34)&lt;=$C34+ROUND(($D34-$C34+1)*$E34,0)-1,"d","r"),"")))</f>
        <v/>
      </c>
      <c r="AY34" s="47" t="str">
        <f aca="false">IF(OR($C34="",$D34=""),"",IF(Tasks!$D34="Milestone",IF(AND($C34&gt;=AY$4,$C34&lt;AY$4+IF($D$3="Day",1,7)),"◆",""),IF(AND($C34&lt;AY$4+IF($D$3="Day",1,7),$D34&gt;=AY$4),IF(MAX(AY$4,$C34)&lt;=$C34+ROUND(($D34-$C34+1)*$E34,0)-1,"d","r"),"")))</f>
        <v/>
      </c>
      <c r="AZ34" s="47" t="str">
        <f aca="false">IF(OR($C34="",$D34=""),"",IF(Tasks!$D34="Milestone",IF(AND($C34&gt;=AZ$4,$C34&lt;AZ$4+IF($D$3="Day",1,7)),"◆",""),IF(AND($C34&lt;AZ$4+IF($D$3="Day",1,7),$D34&gt;=AZ$4),IF(MAX(AZ$4,$C34)&lt;=$C34+ROUND(($D34-$C34+1)*$E34,0)-1,"d","r"),"")))</f>
        <v/>
      </c>
      <c r="BA34" s="47" t="str">
        <f aca="false">IF(OR($C34="",$D34=""),"",IF(Tasks!$D34="Milestone",IF(AND($C34&gt;=BA$4,$C34&lt;BA$4+IF($D$3="Day",1,7)),"◆",""),IF(AND($C34&lt;BA$4+IF($D$3="Day",1,7),$D34&gt;=BA$4),IF(MAX(BA$4,$C34)&lt;=$C34+ROUND(($D34-$C34+1)*$E34,0)-1,"d","r"),"")))</f>
        <v/>
      </c>
      <c r="BB34" s="47" t="str">
        <f aca="false">IF(OR($C34="",$D34=""),"",IF(Tasks!$D34="Milestone",IF(AND($C34&gt;=BB$4,$C34&lt;BB$4+IF($D$3="Day",1,7)),"◆",""),IF(AND($C34&lt;BB$4+IF($D$3="Day",1,7),$D34&gt;=BB$4),IF(MAX(BB$4,$C34)&lt;=$C34+ROUND(($D34-$C34+1)*$E34,0)-1,"d","r"),"")))</f>
        <v/>
      </c>
      <c r="BC34" s="47" t="str">
        <f aca="false">IF(OR($C34="",$D34=""),"",IF(Tasks!$D34="Milestone",IF(AND($C34&gt;=BC$4,$C34&lt;BC$4+IF($D$3="Day",1,7)),"◆",""),IF(AND($C34&lt;BC$4+IF($D$3="Day",1,7),$D34&gt;=BC$4),IF(MAX(BC$4,$C34)&lt;=$C34+ROUND(($D34-$C34+1)*$E34,0)-1,"d","r"),"")))</f>
        <v/>
      </c>
      <c r="BD34" s="47" t="str">
        <f aca="false">IF(OR($C34="",$D34=""),"",IF(Tasks!$D34="Milestone",IF(AND($C34&gt;=BD$4,$C34&lt;BD$4+IF($D$3="Day",1,7)),"◆",""),IF(AND($C34&lt;BD$4+IF($D$3="Day",1,7),$D34&gt;=BD$4),IF(MAX(BD$4,$C34)&lt;=$C34+ROUND(($D34-$C34+1)*$E34,0)-1,"d","r"),"")))</f>
        <v/>
      </c>
      <c r="BE34" s="47" t="str">
        <f aca="false">IF(OR($C34="",$D34=""),"",IF(Tasks!$D34="Milestone",IF(AND($C34&gt;=BE$4,$C34&lt;BE$4+IF($D$3="Day",1,7)),"◆",""),IF(AND($C34&lt;BE$4+IF($D$3="Day",1,7),$D34&gt;=BE$4),IF(MAX(BE$4,$C34)&lt;=$C34+ROUND(($D34-$C34+1)*$E34,0)-1,"d","r"),"")))</f>
        <v/>
      </c>
    </row>
    <row r="35" customFormat="false" ht="18" hidden="false" customHeight="true" outlineLevel="0" collapsed="false">
      <c r="A35" s="43" t="str">
        <f aca="false">IF(Tasks!$B35="","",IF(Tasks!$D35="Milestone","◆ ","")&amp;Tasks!B35)</f>
        <v/>
      </c>
      <c r="B35" s="44" t="str">
        <f aca="false">IF(Tasks!$B35="","",IF(Tasks!C35="","",Tasks!C35))</f>
        <v/>
      </c>
      <c r="C35" s="45" t="str">
        <f aca="false">IF(OR(Tasks!$B35="",Tasks!E35=""),"",Tasks!E35)</f>
        <v/>
      </c>
      <c r="D35" s="45" t="str">
        <f aca="false">IF(Tasks!$B35="","",Tasks!G35)</f>
        <v/>
      </c>
      <c r="E35" s="46" t="str">
        <f aca="false">IF(Tasks!$B35="","",N(Tasks!H35))</f>
        <v/>
      </c>
      <c r="F35" s="47" t="str">
        <f aca="false">IF(OR($C35="",$D35=""),"",IF(Tasks!$D35="Milestone",IF(AND($C35&gt;=F$4,$C35&lt;F$4+IF($D$3="Day",1,7)),"◆",""),IF(AND($C35&lt;F$4+IF($D$3="Day",1,7),$D35&gt;=F$4),IF(MAX(F$4,$C35)&lt;=$C35+ROUND(($D35-$C35+1)*$E35,0)-1,"d","r"),"")))</f>
        <v/>
      </c>
      <c r="G35" s="47" t="str">
        <f aca="false">IF(OR($C35="",$D35=""),"",IF(Tasks!$D35="Milestone",IF(AND($C35&gt;=G$4,$C35&lt;G$4+IF($D$3="Day",1,7)),"◆",""),IF(AND($C35&lt;G$4+IF($D$3="Day",1,7),$D35&gt;=G$4),IF(MAX(G$4,$C35)&lt;=$C35+ROUND(($D35-$C35+1)*$E35,0)-1,"d","r"),"")))</f>
        <v/>
      </c>
      <c r="H35" s="47" t="str">
        <f aca="false">IF(OR($C35="",$D35=""),"",IF(Tasks!$D35="Milestone",IF(AND($C35&gt;=H$4,$C35&lt;H$4+IF($D$3="Day",1,7)),"◆",""),IF(AND($C35&lt;H$4+IF($D$3="Day",1,7),$D35&gt;=H$4),IF(MAX(H$4,$C35)&lt;=$C35+ROUND(($D35-$C35+1)*$E35,0)-1,"d","r"),"")))</f>
        <v/>
      </c>
      <c r="I35" s="47" t="str">
        <f aca="false">IF(OR($C35="",$D35=""),"",IF(Tasks!$D35="Milestone",IF(AND($C35&gt;=I$4,$C35&lt;I$4+IF($D$3="Day",1,7)),"◆",""),IF(AND($C35&lt;I$4+IF($D$3="Day",1,7),$D35&gt;=I$4),IF(MAX(I$4,$C35)&lt;=$C35+ROUND(($D35-$C35+1)*$E35,0)-1,"d","r"),"")))</f>
        <v/>
      </c>
      <c r="J35" s="47" t="str">
        <f aca="false">IF(OR($C35="",$D35=""),"",IF(Tasks!$D35="Milestone",IF(AND($C35&gt;=J$4,$C35&lt;J$4+IF($D$3="Day",1,7)),"◆",""),IF(AND($C35&lt;J$4+IF($D$3="Day",1,7),$D35&gt;=J$4),IF(MAX(J$4,$C35)&lt;=$C35+ROUND(($D35-$C35+1)*$E35,0)-1,"d","r"),"")))</f>
        <v/>
      </c>
      <c r="K35" s="47" t="str">
        <f aca="false">IF(OR($C35="",$D35=""),"",IF(Tasks!$D35="Milestone",IF(AND($C35&gt;=K$4,$C35&lt;K$4+IF($D$3="Day",1,7)),"◆",""),IF(AND($C35&lt;K$4+IF($D$3="Day",1,7),$D35&gt;=K$4),IF(MAX(K$4,$C35)&lt;=$C35+ROUND(($D35-$C35+1)*$E35,0)-1,"d","r"),"")))</f>
        <v/>
      </c>
      <c r="L35" s="47" t="str">
        <f aca="false">IF(OR($C35="",$D35=""),"",IF(Tasks!$D35="Milestone",IF(AND($C35&gt;=L$4,$C35&lt;L$4+IF($D$3="Day",1,7)),"◆",""),IF(AND($C35&lt;L$4+IF($D$3="Day",1,7),$D35&gt;=L$4),IF(MAX(L$4,$C35)&lt;=$C35+ROUND(($D35-$C35+1)*$E35,0)-1,"d","r"),"")))</f>
        <v/>
      </c>
      <c r="M35" s="47" t="str">
        <f aca="false">IF(OR($C35="",$D35=""),"",IF(Tasks!$D35="Milestone",IF(AND($C35&gt;=M$4,$C35&lt;M$4+IF($D$3="Day",1,7)),"◆",""),IF(AND($C35&lt;M$4+IF($D$3="Day",1,7),$D35&gt;=M$4),IF(MAX(M$4,$C35)&lt;=$C35+ROUND(($D35-$C35+1)*$E35,0)-1,"d","r"),"")))</f>
        <v/>
      </c>
      <c r="N35" s="47" t="str">
        <f aca="false">IF(OR($C35="",$D35=""),"",IF(Tasks!$D35="Milestone",IF(AND($C35&gt;=N$4,$C35&lt;N$4+IF($D$3="Day",1,7)),"◆",""),IF(AND($C35&lt;N$4+IF($D$3="Day",1,7),$D35&gt;=N$4),IF(MAX(N$4,$C35)&lt;=$C35+ROUND(($D35-$C35+1)*$E35,0)-1,"d","r"),"")))</f>
        <v/>
      </c>
      <c r="O35" s="47" t="str">
        <f aca="false">IF(OR($C35="",$D35=""),"",IF(Tasks!$D35="Milestone",IF(AND($C35&gt;=O$4,$C35&lt;O$4+IF($D$3="Day",1,7)),"◆",""),IF(AND($C35&lt;O$4+IF($D$3="Day",1,7),$D35&gt;=O$4),IF(MAX(O$4,$C35)&lt;=$C35+ROUND(($D35-$C35+1)*$E35,0)-1,"d","r"),"")))</f>
        <v/>
      </c>
      <c r="P35" s="47" t="str">
        <f aca="false">IF(OR($C35="",$D35=""),"",IF(Tasks!$D35="Milestone",IF(AND($C35&gt;=P$4,$C35&lt;P$4+IF($D$3="Day",1,7)),"◆",""),IF(AND($C35&lt;P$4+IF($D$3="Day",1,7),$D35&gt;=P$4),IF(MAX(P$4,$C35)&lt;=$C35+ROUND(($D35-$C35+1)*$E35,0)-1,"d","r"),"")))</f>
        <v/>
      </c>
      <c r="Q35" s="47" t="str">
        <f aca="false">IF(OR($C35="",$D35=""),"",IF(Tasks!$D35="Milestone",IF(AND($C35&gt;=Q$4,$C35&lt;Q$4+IF($D$3="Day",1,7)),"◆",""),IF(AND($C35&lt;Q$4+IF($D$3="Day",1,7),$D35&gt;=Q$4),IF(MAX(Q$4,$C35)&lt;=$C35+ROUND(($D35-$C35+1)*$E35,0)-1,"d","r"),"")))</f>
        <v/>
      </c>
      <c r="R35" s="47" t="str">
        <f aca="false">IF(OR($C35="",$D35=""),"",IF(Tasks!$D35="Milestone",IF(AND($C35&gt;=R$4,$C35&lt;R$4+IF($D$3="Day",1,7)),"◆",""),IF(AND($C35&lt;R$4+IF($D$3="Day",1,7),$D35&gt;=R$4),IF(MAX(R$4,$C35)&lt;=$C35+ROUND(($D35-$C35+1)*$E35,0)-1,"d","r"),"")))</f>
        <v/>
      </c>
      <c r="S35" s="47" t="str">
        <f aca="false">IF(OR($C35="",$D35=""),"",IF(Tasks!$D35="Milestone",IF(AND($C35&gt;=S$4,$C35&lt;S$4+IF($D$3="Day",1,7)),"◆",""),IF(AND($C35&lt;S$4+IF($D$3="Day",1,7),$D35&gt;=S$4),IF(MAX(S$4,$C35)&lt;=$C35+ROUND(($D35-$C35+1)*$E35,0)-1,"d","r"),"")))</f>
        <v/>
      </c>
      <c r="T35" s="47" t="str">
        <f aca="false">IF(OR($C35="",$D35=""),"",IF(Tasks!$D35="Milestone",IF(AND($C35&gt;=T$4,$C35&lt;T$4+IF($D$3="Day",1,7)),"◆",""),IF(AND($C35&lt;T$4+IF($D$3="Day",1,7),$D35&gt;=T$4),IF(MAX(T$4,$C35)&lt;=$C35+ROUND(($D35-$C35+1)*$E35,0)-1,"d","r"),"")))</f>
        <v/>
      </c>
      <c r="U35" s="47" t="str">
        <f aca="false">IF(OR($C35="",$D35=""),"",IF(Tasks!$D35="Milestone",IF(AND($C35&gt;=U$4,$C35&lt;U$4+IF($D$3="Day",1,7)),"◆",""),IF(AND($C35&lt;U$4+IF($D$3="Day",1,7),$D35&gt;=U$4),IF(MAX(U$4,$C35)&lt;=$C35+ROUND(($D35-$C35+1)*$E35,0)-1,"d","r"),"")))</f>
        <v/>
      </c>
      <c r="V35" s="47" t="str">
        <f aca="false">IF(OR($C35="",$D35=""),"",IF(Tasks!$D35="Milestone",IF(AND($C35&gt;=V$4,$C35&lt;V$4+IF($D$3="Day",1,7)),"◆",""),IF(AND($C35&lt;V$4+IF($D$3="Day",1,7),$D35&gt;=V$4),IF(MAX(V$4,$C35)&lt;=$C35+ROUND(($D35-$C35+1)*$E35,0)-1,"d","r"),"")))</f>
        <v/>
      </c>
      <c r="W35" s="47" t="str">
        <f aca="false">IF(OR($C35="",$D35=""),"",IF(Tasks!$D35="Milestone",IF(AND($C35&gt;=W$4,$C35&lt;W$4+IF($D$3="Day",1,7)),"◆",""),IF(AND($C35&lt;W$4+IF($D$3="Day",1,7),$D35&gt;=W$4),IF(MAX(W$4,$C35)&lt;=$C35+ROUND(($D35-$C35+1)*$E35,0)-1,"d","r"),"")))</f>
        <v/>
      </c>
      <c r="X35" s="47" t="str">
        <f aca="false">IF(OR($C35="",$D35=""),"",IF(Tasks!$D35="Milestone",IF(AND($C35&gt;=X$4,$C35&lt;X$4+IF($D$3="Day",1,7)),"◆",""),IF(AND($C35&lt;X$4+IF($D$3="Day",1,7),$D35&gt;=X$4),IF(MAX(X$4,$C35)&lt;=$C35+ROUND(($D35-$C35+1)*$E35,0)-1,"d","r"),"")))</f>
        <v/>
      </c>
      <c r="Y35" s="47" t="str">
        <f aca="false">IF(OR($C35="",$D35=""),"",IF(Tasks!$D35="Milestone",IF(AND($C35&gt;=Y$4,$C35&lt;Y$4+IF($D$3="Day",1,7)),"◆",""),IF(AND($C35&lt;Y$4+IF($D$3="Day",1,7),$D35&gt;=Y$4),IF(MAX(Y$4,$C35)&lt;=$C35+ROUND(($D35-$C35+1)*$E35,0)-1,"d","r"),"")))</f>
        <v/>
      </c>
      <c r="Z35" s="47" t="str">
        <f aca="false">IF(OR($C35="",$D35=""),"",IF(Tasks!$D35="Milestone",IF(AND($C35&gt;=Z$4,$C35&lt;Z$4+IF($D$3="Day",1,7)),"◆",""),IF(AND($C35&lt;Z$4+IF($D$3="Day",1,7),$D35&gt;=Z$4),IF(MAX(Z$4,$C35)&lt;=$C35+ROUND(($D35-$C35+1)*$E35,0)-1,"d","r"),"")))</f>
        <v/>
      </c>
      <c r="AA35" s="47" t="str">
        <f aca="false">IF(OR($C35="",$D35=""),"",IF(Tasks!$D35="Milestone",IF(AND($C35&gt;=AA$4,$C35&lt;AA$4+IF($D$3="Day",1,7)),"◆",""),IF(AND($C35&lt;AA$4+IF($D$3="Day",1,7),$D35&gt;=AA$4),IF(MAX(AA$4,$C35)&lt;=$C35+ROUND(($D35-$C35+1)*$E35,0)-1,"d","r"),"")))</f>
        <v/>
      </c>
      <c r="AB35" s="47" t="str">
        <f aca="false">IF(OR($C35="",$D35=""),"",IF(Tasks!$D35="Milestone",IF(AND($C35&gt;=AB$4,$C35&lt;AB$4+IF($D$3="Day",1,7)),"◆",""),IF(AND($C35&lt;AB$4+IF($D$3="Day",1,7),$D35&gt;=AB$4),IF(MAX(AB$4,$C35)&lt;=$C35+ROUND(($D35-$C35+1)*$E35,0)-1,"d","r"),"")))</f>
        <v/>
      </c>
      <c r="AC35" s="47" t="str">
        <f aca="false">IF(OR($C35="",$D35=""),"",IF(Tasks!$D35="Milestone",IF(AND($C35&gt;=AC$4,$C35&lt;AC$4+IF($D$3="Day",1,7)),"◆",""),IF(AND($C35&lt;AC$4+IF($D$3="Day",1,7),$D35&gt;=AC$4),IF(MAX(AC$4,$C35)&lt;=$C35+ROUND(($D35-$C35+1)*$E35,0)-1,"d","r"),"")))</f>
        <v/>
      </c>
      <c r="AD35" s="47" t="str">
        <f aca="false">IF(OR($C35="",$D35=""),"",IF(Tasks!$D35="Milestone",IF(AND($C35&gt;=AD$4,$C35&lt;AD$4+IF($D$3="Day",1,7)),"◆",""),IF(AND($C35&lt;AD$4+IF($D$3="Day",1,7),$D35&gt;=AD$4),IF(MAX(AD$4,$C35)&lt;=$C35+ROUND(($D35-$C35+1)*$E35,0)-1,"d","r"),"")))</f>
        <v/>
      </c>
      <c r="AE35" s="47" t="str">
        <f aca="false">IF(OR($C35="",$D35=""),"",IF(Tasks!$D35="Milestone",IF(AND($C35&gt;=AE$4,$C35&lt;AE$4+IF($D$3="Day",1,7)),"◆",""),IF(AND($C35&lt;AE$4+IF($D$3="Day",1,7),$D35&gt;=AE$4),IF(MAX(AE$4,$C35)&lt;=$C35+ROUND(($D35-$C35+1)*$E35,0)-1,"d","r"),"")))</f>
        <v/>
      </c>
      <c r="AF35" s="47" t="str">
        <f aca="false">IF(OR($C35="",$D35=""),"",IF(Tasks!$D35="Milestone",IF(AND($C35&gt;=AF$4,$C35&lt;AF$4+IF($D$3="Day",1,7)),"◆",""),IF(AND($C35&lt;AF$4+IF($D$3="Day",1,7),$D35&gt;=AF$4),IF(MAX(AF$4,$C35)&lt;=$C35+ROUND(($D35-$C35+1)*$E35,0)-1,"d","r"),"")))</f>
        <v/>
      </c>
      <c r="AG35" s="47" t="str">
        <f aca="false">IF(OR($C35="",$D35=""),"",IF(Tasks!$D35="Milestone",IF(AND($C35&gt;=AG$4,$C35&lt;AG$4+IF($D$3="Day",1,7)),"◆",""),IF(AND($C35&lt;AG$4+IF($D$3="Day",1,7),$D35&gt;=AG$4),IF(MAX(AG$4,$C35)&lt;=$C35+ROUND(($D35-$C35+1)*$E35,0)-1,"d","r"),"")))</f>
        <v/>
      </c>
      <c r="AH35" s="47" t="str">
        <f aca="false">IF(OR($C35="",$D35=""),"",IF(Tasks!$D35="Milestone",IF(AND($C35&gt;=AH$4,$C35&lt;AH$4+IF($D$3="Day",1,7)),"◆",""),IF(AND($C35&lt;AH$4+IF($D$3="Day",1,7),$D35&gt;=AH$4),IF(MAX(AH$4,$C35)&lt;=$C35+ROUND(($D35-$C35+1)*$E35,0)-1,"d","r"),"")))</f>
        <v/>
      </c>
      <c r="AI35" s="47" t="str">
        <f aca="false">IF(OR($C35="",$D35=""),"",IF(Tasks!$D35="Milestone",IF(AND($C35&gt;=AI$4,$C35&lt;AI$4+IF($D$3="Day",1,7)),"◆",""),IF(AND($C35&lt;AI$4+IF($D$3="Day",1,7),$D35&gt;=AI$4),IF(MAX(AI$4,$C35)&lt;=$C35+ROUND(($D35-$C35+1)*$E35,0)-1,"d","r"),"")))</f>
        <v/>
      </c>
      <c r="AJ35" s="47" t="str">
        <f aca="false">IF(OR($C35="",$D35=""),"",IF(Tasks!$D35="Milestone",IF(AND($C35&gt;=AJ$4,$C35&lt;AJ$4+IF($D$3="Day",1,7)),"◆",""),IF(AND($C35&lt;AJ$4+IF($D$3="Day",1,7),$D35&gt;=AJ$4),IF(MAX(AJ$4,$C35)&lt;=$C35+ROUND(($D35-$C35+1)*$E35,0)-1,"d","r"),"")))</f>
        <v/>
      </c>
      <c r="AK35" s="47" t="str">
        <f aca="false">IF(OR($C35="",$D35=""),"",IF(Tasks!$D35="Milestone",IF(AND($C35&gt;=AK$4,$C35&lt;AK$4+IF($D$3="Day",1,7)),"◆",""),IF(AND($C35&lt;AK$4+IF($D$3="Day",1,7),$D35&gt;=AK$4),IF(MAX(AK$4,$C35)&lt;=$C35+ROUND(($D35-$C35+1)*$E35,0)-1,"d","r"),"")))</f>
        <v/>
      </c>
      <c r="AL35" s="47" t="str">
        <f aca="false">IF(OR($C35="",$D35=""),"",IF(Tasks!$D35="Milestone",IF(AND($C35&gt;=AL$4,$C35&lt;AL$4+IF($D$3="Day",1,7)),"◆",""),IF(AND($C35&lt;AL$4+IF($D$3="Day",1,7),$D35&gt;=AL$4),IF(MAX(AL$4,$C35)&lt;=$C35+ROUND(($D35-$C35+1)*$E35,0)-1,"d","r"),"")))</f>
        <v/>
      </c>
      <c r="AM35" s="47" t="str">
        <f aca="false">IF(OR($C35="",$D35=""),"",IF(Tasks!$D35="Milestone",IF(AND($C35&gt;=AM$4,$C35&lt;AM$4+IF($D$3="Day",1,7)),"◆",""),IF(AND($C35&lt;AM$4+IF($D$3="Day",1,7),$D35&gt;=AM$4),IF(MAX(AM$4,$C35)&lt;=$C35+ROUND(($D35-$C35+1)*$E35,0)-1,"d","r"),"")))</f>
        <v/>
      </c>
      <c r="AN35" s="47" t="str">
        <f aca="false">IF(OR($C35="",$D35=""),"",IF(Tasks!$D35="Milestone",IF(AND($C35&gt;=AN$4,$C35&lt;AN$4+IF($D$3="Day",1,7)),"◆",""),IF(AND($C35&lt;AN$4+IF($D$3="Day",1,7),$D35&gt;=AN$4),IF(MAX(AN$4,$C35)&lt;=$C35+ROUND(($D35-$C35+1)*$E35,0)-1,"d","r"),"")))</f>
        <v/>
      </c>
      <c r="AO35" s="47" t="str">
        <f aca="false">IF(OR($C35="",$D35=""),"",IF(Tasks!$D35="Milestone",IF(AND($C35&gt;=AO$4,$C35&lt;AO$4+IF($D$3="Day",1,7)),"◆",""),IF(AND($C35&lt;AO$4+IF($D$3="Day",1,7),$D35&gt;=AO$4),IF(MAX(AO$4,$C35)&lt;=$C35+ROUND(($D35-$C35+1)*$E35,0)-1,"d","r"),"")))</f>
        <v/>
      </c>
      <c r="AP35" s="47" t="str">
        <f aca="false">IF(OR($C35="",$D35=""),"",IF(Tasks!$D35="Milestone",IF(AND($C35&gt;=AP$4,$C35&lt;AP$4+IF($D$3="Day",1,7)),"◆",""),IF(AND($C35&lt;AP$4+IF($D$3="Day",1,7),$D35&gt;=AP$4),IF(MAX(AP$4,$C35)&lt;=$C35+ROUND(($D35-$C35+1)*$E35,0)-1,"d","r"),"")))</f>
        <v/>
      </c>
      <c r="AQ35" s="47" t="str">
        <f aca="false">IF(OR($C35="",$D35=""),"",IF(Tasks!$D35="Milestone",IF(AND($C35&gt;=AQ$4,$C35&lt;AQ$4+IF($D$3="Day",1,7)),"◆",""),IF(AND($C35&lt;AQ$4+IF($D$3="Day",1,7),$D35&gt;=AQ$4),IF(MAX(AQ$4,$C35)&lt;=$C35+ROUND(($D35-$C35+1)*$E35,0)-1,"d","r"),"")))</f>
        <v/>
      </c>
      <c r="AR35" s="47" t="str">
        <f aca="false">IF(OR($C35="",$D35=""),"",IF(Tasks!$D35="Milestone",IF(AND($C35&gt;=AR$4,$C35&lt;AR$4+IF($D$3="Day",1,7)),"◆",""),IF(AND($C35&lt;AR$4+IF($D$3="Day",1,7),$D35&gt;=AR$4),IF(MAX(AR$4,$C35)&lt;=$C35+ROUND(($D35-$C35+1)*$E35,0)-1,"d","r"),"")))</f>
        <v/>
      </c>
      <c r="AS35" s="47" t="str">
        <f aca="false">IF(OR($C35="",$D35=""),"",IF(Tasks!$D35="Milestone",IF(AND($C35&gt;=AS$4,$C35&lt;AS$4+IF($D$3="Day",1,7)),"◆",""),IF(AND($C35&lt;AS$4+IF($D$3="Day",1,7),$D35&gt;=AS$4),IF(MAX(AS$4,$C35)&lt;=$C35+ROUND(($D35-$C35+1)*$E35,0)-1,"d","r"),"")))</f>
        <v/>
      </c>
      <c r="AT35" s="47" t="str">
        <f aca="false">IF(OR($C35="",$D35=""),"",IF(Tasks!$D35="Milestone",IF(AND($C35&gt;=AT$4,$C35&lt;AT$4+IF($D$3="Day",1,7)),"◆",""),IF(AND($C35&lt;AT$4+IF($D$3="Day",1,7),$D35&gt;=AT$4),IF(MAX(AT$4,$C35)&lt;=$C35+ROUND(($D35-$C35+1)*$E35,0)-1,"d","r"),"")))</f>
        <v/>
      </c>
      <c r="AU35" s="47" t="str">
        <f aca="false">IF(OR($C35="",$D35=""),"",IF(Tasks!$D35="Milestone",IF(AND($C35&gt;=AU$4,$C35&lt;AU$4+IF($D$3="Day",1,7)),"◆",""),IF(AND($C35&lt;AU$4+IF($D$3="Day",1,7),$D35&gt;=AU$4),IF(MAX(AU$4,$C35)&lt;=$C35+ROUND(($D35-$C35+1)*$E35,0)-1,"d","r"),"")))</f>
        <v/>
      </c>
      <c r="AV35" s="47" t="str">
        <f aca="false">IF(OR($C35="",$D35=""),"",IF(Tasks!$D35="Milestone",IF(AND($C35&gt;=AV$4,$C35&lt;AV$4+IF($D$3="Day",1,7)),"◆",""),IF(AND($C35&lt;AV$4+IF($D$3="Day",1,7),$D35&gt;=AV$4),IF(MAX(AV$4,$C35)&lt;=$C35+ROUND(($D35-$C35+1)*$E35,0)-1,"d","r"),"")))</f>
        <v/>
      </c>
      <c r="AW35" s="47" t="str">
        <f aca="false">IF(OR($C35="",$D35=""),"",IF(Tasks!$D35="Milestone",IF(AND($C35&gt;=AW$4,$C35&lt;AW$4+IF($D$3="Day",1,7)),"◆",""),IF(AND($C35&lt;AW$4+IF($D$3="Day",1,7),$D35&gt;=AW$4),IF(MAX(AW$4,$C35)&lt;=$C35+ROUND(($D35-$C35+1)*$E35,0)-1,"d","r"),"")))</f>
        <v/>
      </c>
      <c r="AX35" s="47" t="str">
        <f aca="false">IF(OR($C35="",$D35=""),"",IF(Tasks!$D35="Milestone",IF(AND($C35&gt;=AX$4,$C35&lt;AX$4+IF($D$3="Day",1,7)),"◆",""),IF(AND($C35&lt;AX$4+IF($D$3="Day",1,7),$D35&gt;=AX$4),IF(MAX(AX$4,$C35)&lt;=$C35+ROUND(($D35-$C35+1)*$E35,0)-1,"d","r"),"")))</f>
        <v/>
      </c>
      <c r="AY35" s="47" t="str">
        <f aca="false">IF(OR($C35="",$D35=""),"",IF(Tasks!$D35="Milestone",IF(AND($C35&gt;=AY$4,$C35&lt;AY$4+IF($D$3="Day",1,7)),"◆",""),IF(AND($C35&lt;AY$4+IF($D$3="Day",1,7),$D35&gt;=AY$4),IF(MAX(AY$4,$C35)&lt;=$C35+ROUND(($D35-$C35+1)*$E35,0)-1,"d","r"),"")))</f>
        <v/>
      </c>
      <c r="AZ35" s="47" t="str">
        <f aca="false">IF(OR($C35="",$D35=""),"",IF(Tasks!$D35="Milestone",IF(AND($C35&gt;=AZ$4,$C35&lt;AZ$4+IF($D$3="Day",1,7)),"◆",""),IF(AND($C35&lt;AZ$4+IF($D$3="Day",1,7),$D35&gt;=AZ$4),IF(MAX(AZ$4,$C35)&lt;=$C35+ROUND(($D35-$C35+1)*$E35,0)-1,"d","r"),"")))</f>
        <v/>
      </c>
      <c r="BA35" s="47" t="str">
        <f aca="false">IF(OR($C35="",$D35=""),"",IF(Tasks!$D35="Milestone",IF(AND($C35&gt;=BA$4,$C35&lt;BA$4+IF($D$3="Day",1,7)),"◆",""),IF(AND($C35&lt;BA$4+IF($D$3="Day",1,7),$D35&gt;=BA$4),IF(MAX(BA$4,$C35)&lt;=$C35+ROUND(($D35-$C35+1)*$E35,0)-1,"d","r"),"")))</f>
        <v/>
      </c>
      <c r="BB35" s="47" t="str">
        <f aca="false">IF(OR($C35="",$D35=""),"",IF(Tasks!$D35="Milestone",IF(AND($C35&gt;=BB$4,$C35&lt;BB$4+IF($D$3="Day",1,7)),"◆",""),IF(AND($C35&lt;BB$4+IF($D$3="Day",1,7),$D35&gt;=BB$4),IF(MAX(BB$4,$C35)&lt;=$C35+ROUND(($D35-$C35+1)*$E35,0)-1,"d","r"),"")))</f>
        <v/>
      </c>
      <c r="BC35" s="47" t="str">
        <f aca="false">IF(OR($C35="",$D35=""),"",IF(Tasks!$D35="Milestone",IF(AND($C35&gt;=BC$4,$C35&lt;BC$4+IF($D$3="Day",1,7)),"◆",""),IF(AND($C35&lt;BC$4+IF($D$3="Day",1,7),$D35&gt;=BC$4),IF(MAX(BC$4,$C35)&lt;=$C35+ROUND(($D35-$C35+1)*$E35,0)-1,"d","r"),"")))</f>
        <v/>
      </c>
      <c r="BD35" s="47" t="str">
        <f aca="false">IF(OR($C35="",$D35=""),"",IF(Tasks!$D35="Milestone",IF(AND($C35&gt;=BD$4,$C35&lt;BD$4+IF($D$3="Day",1,7)),"◆",""),IF(AND($C35&lt;BD$4+IF($D$3="Day",1,7),$D35&gt;=BD$4),IF(MAX(BD$4,$C35)&lt;=$C35+ROUND(($D35-$C35+1)*$E35,0)-1,"d","r"),"")))</f>
        <v/>
      </c>
      <c r="BE35" s="47" t="str">
        <f aca="false">IF(OR($C35="",$D35=""),"",IF(Tasks!$D35="Milestone",IF(AND($C35&gt;=BE$4,$C35&lt;BE$4+IF($D$3="Day",1,7)),"◆",""),IF(AND($C35&lt;BE$4+IF($D$3="Day",1,7),$D35&gt;=BE$4),IF(MAX(BE$4,$C35)&lt;=$C35+ROUND(($D35-$C35+1)*$E35,0)-1,"d","r"),"")))</f>
        <v/>
      </c>
    </row>
    <row r="36" customFormat="false" ht="18" hidden="false" customHeight="true" outlineLevel="0" collapsed="false">
      <c r="A36" s="43" t="str">
        <f aca="false">IF(Tasks!$B36="","",IF(Tasks!$D36="Milestone","◆ ","")&amp;Tasks!B36)</f>
        <v/>
      </c>
      <c r="B36" s="44" t="str">
        <f aca="false">IF(Tasks!$B36="","",IF(Tasks!C36="","",Tasks!C36))</f>
        <v/>
      </c>
      <c r="C36" s="45" t="str">
        <f aca="false">IF(OR(Tasks!$B36="",Tasks!E36=""),"",Tasks!E36)</f>
        <v/>
      </c>
      <c r="D36" s="45" t="str">
        <f aca="false">IF(Tasks!$B36="","",Tasks!G36)</f>
        <v/>
      </c>
      <c r="E36" s="46" t="str">
        <f aca="false">IF(Tasks!$B36="","",N(Tasks!H36))</f>
        <v/>
      </c>
      <c r="F36" s="47" t="str">
        <f aca="false">IF(OR($C36="",$D36=""),"",IF(Tasks!$D36="Milestone",IF(AND($C36&gt;=F$4,$C36&lt;F$4+IF($D$3="Day",1,7)),"◆",""),IF(AND($C36&lt;F$4+IF($D$3="Day",1,7),$D36&gt;=F$4),IF(MAX(F$4,$C36)&lt;=$C36+ROUND(($D36-$C36+1)*$E36,0)-1,"d","r"),"")))</f>
        <v/>
      </c>
      <c r="G36" s="47" t="str">
        <f aca="false">IF(OR($C36="",$D36=""),"",IF(Tasks!$D36="Milestone",IF(AND($C36&gt;=G$4,$C36&lt;G$4+IF($D$3="Day",1,7)),"◆",""),IF(AND($C36&lt;G$4+IF($D$3="Day",1,7),$D36&gt;=G$4),IF(MAX(G$4,$C36)&lt;=$C36+ROUND(($D36-$C36+1)*$E36,0)-1,"d","r"),"")))</f>
        <v/>
      </c>
      <c r="H36" s="47" t="str">
        <f aca="false">IF(OR($C36="",$D36=""),"",IF(Tasks!$D36="Milestone",IF(AND($C36&gt;=H$4,$C36&lt;H$4+IF($D$3="Day",1,7)),"◆",""),IF(AND($C36&lt;H$4+IF($D$3="Day",1,7),$D36&gt;=H$4),IF(MAX(H$4,$C36)&lt;=$C36+ROUND(($D36-$C36+1)*$E36,0)-1,"d","r"),"")))</f>
        <v/>
      </c>
      <c r="I36" s="47" t="str">
        <f aca="false">IF(OR($C36="",$D36=""),"",IF(Tasks!$D36="Milestone",IF(AND($C36&gt;=I$4,$C36&lt;I$4+IF($D$3="Day",1,7)),"◆",""),IF(AND($C36&lt;I$4+IF($D$3="Day",1,7),$D36&gt;=I$4),IF(MAX(I$4,$C36)&lt;=$C36+ROUND(($D36-$C36+1)*$E36,0)-1,"d","r"),"")))</f>
        <v/>
      </c>
      <c r="J36" s="47" t="str">
        <f aca="false">IF(OR($C36="",$D36=""),"",IF(Tasks!$D36="Milestone",IF(AND($C36&gt;=J$4,$C36&lt;J$4+IF($D$3="Day",1,7)),"◆",""),IF(AND($C36&lt;J$4+IF($D$3="Day",1,7),$D36&gt;=J$4),IF(MAX(J$4,$C36)&lt;=$C36+ROUND(($D36-$C36+1)*$E36,0)-1,"d","r"),"")))</f>
        <v/>
      </c>
      <c r="K36" s="47" t="str">
        <f aca="false">IF(OR($C36="",$D36=""),"",IF(Tasks!$D36="Milestone",IF(AND($C36&gt;=K$4,$C36&lt;K$4+IF($D$3="Day",1,7)),"◆",""),IF(AND($C36&lt;K$4+IF($D$3="Day",1,7),$D36&gt;=K$4),IF(MAX(K$4,$C36)&lt;=$C36+ROUND(($D36-$C36+1)*$E36,0)-1,"d","r"),"")))</f>
        <v/>
      </c>
      <c r="L36" s="47" t="str">
        <f aca="false">IF(OR($C36="",$D36=""),"",IF(Tasks!$D36="Milestone",IF(AND($C36&gt;=L$4,$C36&lt;L$4+IF($D$3="Day",1,7)),"◆",""),IF(AND($C36&lt;L$4+IF($D$3="Day",1,7),$D36&gt;=L$4),IF(MAX(L$4,$C36)&lt;=$C36+ROUND(($D36-$C36+1)*$E36,0)-1,"d","r"),"")))</f>
        <v/>
      </c>
      <c r="M36" s="47" t="str">
        <f aca="false">IF(OR($C36="",$D36=""),"",IF(Tasks!$D36="Milestone",IF(AND($C36&gt;=M$4,$C36&lt;M$4+IF($D$3="Day",1,7)),"◆",""),IF(AND($C36&lt;M$4+IF($D$3="Day",1,7),$D36&gt;=M$4),IF(MAX(M$4,$C36)&lt;=$C36+ROUND(($D36-$C36+1)*$E36,0)-1,"d","r"),"")))</f>
        <v/>
      </c>
      <c r="N36" s="47" t="str">
        <f aca="false">IF(OR($C36="",$D36=""),"",IF(Tasks!$D36="Milestone",IF(AND($C36&gt;=N$4,$C36&lt;N$4+IF($D$3="Day",1,7)),"◆",""),IF(AND($C36&lt;N$4+IF($D$3="Day",1,7),$D36&gt;=N$4),IF(MAX(N$4,$C36)&lt;=$C36+ROUND(($D36-$C36+1)*$E36,0)-1,"d","r"),"")))</f>
        <v/>
      </c>
      <c r="O36" s="47" t="str">
        <f aca="false">IF(OR($C36="",$D36=""),"",IF(Tasks!$D36="Milestone",IF(AND($C36&gt;=O$4,$C36&lt;O$4+IF($D$3="Day",1,7)),"◆",""),IF(AND($C36&lt;O$4+IF($D$3="Day",1,7),$D36&gt;=O$4),IF(MAX(O$4,$C36)&lt;=$C36+ROUND(($D36-$C36+1)*$E36,0)-1,"d","r"),"")))</f>
        <v/>
      </c>
      <c r="P36" s="47" t="str">
        <f aca="false">IF(OR($C36="",$D36=""),"",IF(Tasks!$D36="Milestone",IF(AND($C36&gt;=P$4,$C36&lt;P$4+IF($D$3="Day",1,7)),"◆",""),IF(AND($C36&lt;P$4+IF($D$3="Day",1,7),$D36&gt;=P$4),IF(MAX(P$4,$C36)&lt;=$C36+ROUND(($D36-$C36+1)*$E36,0)-1,"d","r"),"")))</f>
        <v/>
      </c>
      <c r="Q36" s="47" t="str">
        <f aca="false">IF(OR($C36="",$D36=""),"",IF(Tasks!$D36="Milestone",IF(AND($C36&gt;=Q$4,$C36&lt;Q$4+IF($D$3="Day",1,7)),"◆",""),IF(AND($C36&lt;Q$4+IF($D$3="Day",1,7),$D36&gt;=Q$4),IF(MAX(Q$4,$C36)&lt;=$C36+ROUND(($D36-$C36+1)*$E36,0)-1,"d","r"),"")))</f>
        <v/>
      </c>
      <c r="R36" s="47" t="str">
        <f aca="false">IF(OR($C36="",$D36=""),"",IF(Tasks!$D36="Milestone",IF(AND($C36&gt;=R$4,$C36&lt;R$4+IF($D$3="Day",1,7)),"◆",""),IF(AND($C36&lt;R$4+IF($D$3="Day",1,7),$D36&gt;=R$4),IF(MAX(R$4,$C36)&lt;=$C36+ROUND(($D36-$C36+1)*$E36,0)-1,"d","r"),"")))</f>
        <v/>
      </c>
      <c r="S36" s="47" t="str">
        <f aca="false">IF(OR($C36="",$D36=""),"",IF(Tasks!$D36="Milestone",IF(AND($C36&gt;=S$4,$C36&lt;S$4+IF($D$3="Day",1,7)),"◆",""),IF(AND($C36&lt;S$4+IF($D$3="Day",1,7),$D36&gt;=S$4),IF(MAX(S$4,$C36)&lt;=$C36+ROUND(($D36-$C36+1)*$E36,0)-1,"d","r"),"")))</f>
        <v/>
      </c>
      <c r="T36" s="47" t="str">
        <f aca="false">IF(OR($C36="",$D36=""),"",IF(Tasks!$D36="Milestone",IF(AND($C36&gt;=T$4,$C36&lt;T$4+IF($D$3="Day",1,7)),"◆",""),IF(AND($C36&lt;T$4+IF($D$3="Day",1,7),$D36&gt;=T$4),IF(MAX(T$4,$C36)&lt;=$C36+ROUND(($D36-$C36+1)*$E36,0)-1,"d","r"),"")))</f>
        <v/>
      </c>
      <c r="U36" s="47" t="str">
        <f aca="false">IF(OR($C36="",$D36=""),"",IF(Tasks!$D36="Milestone",IF(AND($C36&gt;=U$4,$C36&lt;U$4+IF($D$3="Day",1,7)),"◆",""),IF(AND($C36&lt;U$4+IF($D$3="Day",1,7),$D36&gt;=U$4),IF(MAX(U$4,$C36)&lt;=$C36+ROUND(($D36-$C36+1)*$E36,0)-1,"d","r"),"")))</f>
        <v/>
      </c>
      <c r="V36" s="47" t="str">
        <f aca="false">IF(OR($C36="",$D36=""),"",IF(Tasks!$D36="Milestone",IF(AND($C36&gt;=V$4,$C36&lt;V$4+IF($D$3="Day",1,7)),"◆",""),IF(AND($C36&lt;V$4+IF($D$3="Day",1,7),$D36&gt;=V$4),IF(MAX(V$4,$C36)&lt;=$C36+ROUND(($D36-$C36+1)*$E36,0)-1,"d","r"),"")))</f>
        <v/>
      </c>
      <c r="W36" s="47" t="str">
        <f aca="false">IF(OR($C36="",$D36=""),"",IF(Tasks!$D36="Milestone",IF(AND($C36&gt;=W$4,$C36&lt;W$4+IF($D$3="Day",1,7)),"◆",""),IF(AND($C36&lt;W$4+IF($D$3="Day",1,7),$D36&gt;=W$4),IF(MAX(W$4,$C36)&lt;=$C36+ROUND(($D36-$C36+1)*$E36,0)-1,"d","r"),"")))</f>
        <v/>
      </c>
      <c r="X36" s="47" t="str">
        <f aca="false">IF(OR($C36="",$D36=""),"",IF(Tasks!$D36="Milestone",IF(AND($C36&gt;=X$4,$C36&lt;X$4+IF($D$3="Day",1,7)),"◆",""),IF(AND($C36&lt;X$4+IF($D$3="Day",1,7),$D36&gt;=X$4),IF(MAX(X$4,$C36)&lt;=$C36+ROUND(($D36-$C36+1)*$E36,0)-1,"d","r"),"")))</f>
        <v/>
      </c>
      <c r="Y36" s="47" t="str">
        <f aca="false">IF(OR($C36="",$D36=""),"",IF(Tasks!$D36="Milestone",IF(AND($C36&gt;=Y$4,$C36&lt;Y$4+IF($D$3="Day",1,7)),"◆",""),IF(AND($C36&lt;Y$4+IF($D$3="Day",1,7),$D36&gt;=Y$4),IF(MAX(Y$4,$C36)&lt;=$C36+ROUND(($D36-$C36+1)*$E36,0)-1,"d","r"),"")))</f>
        <v/>
      </c>
      <c r="Z36" s="47" t="str">
        <f aca="false">IF(OR($C36="",$D36=""),"",IF(Tasks!$D36="Milestone",IF(AND($C36&gt;=Z$4,$C36&lt;Z$4+IF($D$3="Day",1,7)),"◆",""),IF(AND($C36&lt;Z$4+IF($D$3="Day",1,7),$D36&gt;=Z$4),IF(MAX(Z$4,$C36)&lt;=$C36+ROUND(($D36-$C36+1)*$E36,0)-1,"d","r"),"")))</f>
        <v/>
      </c>
      <c r="AA36" s="47" t="str">
        <f aca="false">IF(OR($C36="",$D36=""),"",IF(Tasks!$D36="Milestone",IF(AND($C36&gt;=AA$4,$C36&lt;AA$4+IF($D$3="Day",1,7)),"◆",""),IF(AND($C36&lt;AA$4+IF($D$3="Day",1,7),$D36&gt;=AA$4),IF(MAX(AA$4,$C36)&lt;=$C36+ROUND(($D36-$C36+1)*$E36,0)-1,"d","r"),"")))</f>
        <v/>
      </c>
      <c r="AB36" s="47" t="str">
        <f aca="false">IF(OR($C36="",$D36=""),"",IF(Tasks!$D36="Milestone",IF(AND($C36&gt;=AB$4,$C36&lt;AB$4+IF($D$3="Day",1,7)),"◆",""),IF(AND($C36&lt;AB$4+IF($D$3="Day",1,7),$D36&gt;=AB$4),IF(MAX(AB$4,$C36)&lt;=$C36+ROUND(($D36-$C36+1)*$E36,0)-1,"d","r"),"")))</f>
        <v/>
      </c>
      <c r="AC36" s="47" t="str">
        <f aca="false">IF(OR($C36="",$D36=""),"",IF(Tasks!$D36="Milestone",IF(AND($C36&gt;=AC$4,$C36&lt;AC$4+IF($D$3="Day",1,7)),"◆",""),IF(AND($C36&lt;AC$4+IF($D$3="Day",1,7),$D36&gt;=AC$4),IF(MAX(AC$4,$C36)&lt;=$C36+ROUND(($D36-$C36+1)*$E36,0)-1,"d","r"),"")))</f>
        <v/>
      </c>
      <c r="AD36" s="47" t="str">
        <f aca="false">IF(OR($C36="",$D36=""),"",IF(Tasks!$D36="Milestone",IF(AND($C36&gt;=AD$4,$C36&lt;AD$4+IF($D$3="Day",1,7)),"◆",""),IF(AND($C36&lt;AD$4+IF($D$3="Day",1,7),$D36&gt;=AD$4),IF(MAX(AD$4,$C36)&lt;=$C36+ROUND(($D36-$C36+1)*$E36,0)-1,"d","r"),"")))</f>
        <v/>
      </c>
      <c r="AE36" s="47" t="str">
        <f aca="false">IF(OR($C36="",$D36=""),"",IF(Tasks!$D36="Milestone",IF(AND($C36&gt;=AE$4,$C36&lt;AE$4+IF($D$3="Day",1,7)),"◆",""),IF(AND($C36&lt;AE$4+IF($D$3="Day",1,7),$D36&gt;=AE$4),IF(MAX(AE$4,$C36)&lt;=$C36+ROUND(($D36-$C36+1)*$E36,0)-1,"d","r"),"")))</f>
        <v/>
      </c>
      <c r="AF36" s="47" t="str">
        <f aca="false">IF(OR($C36="",$D36=""),"",IF(Tasks!$D36="Milestone",IF(AND($C36&gt;=AF$4,$C36&lt;AF$4+IF($D$3="Day",1,7)),"◆",""),IF(AND($C36&lt;AF$4+IF($D$3="Day",1,7),$D36&gt;=AF$4),IF(MAX(AF$4,$C36)&lt;=$C36+ROUND(($D36-$C36+1)*$E36,0)-1,"d","r"),"")))</f>
        <v/>
      </c>
      <c r="AG36" s="47" t="str">
        <f aca="false">IF(OR($C36="",$D36=""),"",IF(Tasks!$D36="Milestone",IF(AND($C36&gt;=AG$4,$C36&lt;AG$4+IF($D$3="Day",1,7)),"◆",""),IF(AND($C36&lt;AG$4+IF($D$3="Day",1,7),$D36&gt;=AG$4),IF(MAX(AG$4,$C36)&lt;=$C36+ROUND(($D36-$C36+1)*$E36,0)-1,"d","r"),"")))</f>
        <v/>
      </c>
      <c r="AH36" s="47" t="str">
        <f aca="false">IF(OR($C36="",$D36=""),"",IF(Tasks!$D36="Milestone",IF(AND($C36&gt;=AH$4,$C36&lt;AH$4+IF($D$3="Day",1,7)),"◆",""),IF(AND($C36&lt;AH$4+IF($D$3="Day",1,7),$D36&gt;=AH$4),IF(MAX(AH$4,$C36)&lt;=$C36+ROUND(($D36-$C36+1)*$E36,0)-1,"d","r"),"")))</f>
        <v/>
      </c>
      <c r="AI36" s="47" t="str">
        <f aca="false">IF(OR($C36="",$D36=""),"",IF(Tasks!$D36="Milestone",IF(AND($C36&gt;=AI$4,$C36&lt;AI$4+IF($D$3="Day",1,7)),"◆",""),IF(AND($C36&lt;AI$4+IF($D$3="Day",1,7),$D36&gt;=AI$4),IF(MAX(AI$4,$C36)&lt;=$C36+ROUND(($D36-$C36+1)*$E36,0)-1,"d","r"),"")))</f>
        <v/>
      </c>
      <c r="AJ36" s="47" t="str">
        <f aca="false">IF(OR($C36="",$D36=""),"",IF(Tasks!$D36="Milestone",IF(AND($C36&gt;=AJ$4,$C36&lt;AJ$4+IF($D$3="Day",1,7)),"◆",""),IF(AND($C36&lt;AJ$4+IF($D$3="Day",1,7),$D36&gt;=AJ$4),IF(MAX(AJ$4,$C36)&lt;=$C36+ROUND(($D36-$C36+1)*$E36,0)-1,"d","r"),"")))</f>
        <v/>
      </c>
      <c r="AK36" s="47" t="str">
        <f aca="false">IF(OR($C36="",$D36=""),"",IF(Tasks!$D36="Milestone",IF(AND($C36&gt;=AK$4,$C36&lt;AK$4+IF($D$3="Day",1,7)),"◆",""),IF(AND($C36&lt;AK$4+IF($D$3="Day",1,7),$D36&gt;=AK$4),IF(MAX(AK$4,$C36)&lt;=$C36+ROUND(($D36-$C36+1)*$E36,0)-1,"d","r"),"")))</f>
        <v/>
      </c>
      <c r="AL36" s="47" t="str">
        <f aca="false">IF(OR($C36="",$D36=""),"",IF(Tasks!$D36="Milestone",IF(AND($C36&gt;=AL$4,$C36&lt;AL$4+IF($D$3="Day",1,7)),"◆",""),IF(AND($C36&lt;AL$4+IF($D$3="Day",1,7),$D36&gt;=AL$4),IF(MAX(AL$4,$C36)&lt;=$C36+ROUND(($D36-$C36+1)*$E36,0)-1,"d","r"),"")))</f>
        <v/>
      </c>
      <c r="AM36" s="47" t="str">
        <f aca="false">IF(OR($C36="",$D36=""),"",IF(Tasks!$D36="Milestone",IF(AND($C36&gt;=AM$4,$C36&lt;AM$4+IF($D$3="Day",1,7)),"◆",""),IF(AND($C36&lt;AM$4+IF($D$3="Day",1,7),$D36&gt;=AM$4),IF(MAX(AM$4,$C36)&lt;=$C36+ROUND(($D36-$C36+1)*$E36,0)-1,"d","r"),"")))</f>
        <v/>
      </c>
      <c r="AN36" s="47" t="str">
        <f aca="false">IF(OR($C36="",$D36=""),"",IF(Tasks!$D36="Milestone",IF(AND($C36&gt;=AN$4,$C36&lt;AN$4+IF($D$3="Day",1,7)),"◆",""),IF(AND($C36&lt;AN$4+IF($D$3="Day",1,7),$D36&gt;=AN$4),IF(MAX(AN$4,$C36)&lt;=$C36+ROUND(($D36-$C36+1)*$E36,0)-1,"d","r"),"")))</f>
        <v/>
      </c>
      <c r="AO36" s="47" t="str">
        <f aca="false">IF(OR($C36="",$D36=""),"",IF(Tasks!$D36="Milestone",IF(AND($C36&gt;=AO$4,$C36&lt;AO$4+IF($D$3="Day",1,7)),"◆",""),IF(AND($C36&lt;AO$4+IF($D$3="Day",1,7),$D36&gt;=AO$4),IF(MAX(AO$4,$C36)&lt;=$C36+ROUND(($D36-$C36+1)*$E36,0)-1,"d","r"),"")))</f>
        <v/>
      </c>
      <c r="AP36" s="47" t="str">
        <f aca="false">IF(OR($C36="",$D36=""),"",IF(Tasks!$D36="Milestone",IF(AND($C36&gt;=AP$4,$C36&lt;AP$4+IF($D$3="Day",1,7)),"◆",""),IF(AND($C36&lt;AP$4+IF($D$3="Day",1,7),$D36&gt;=AP$4),IF(MAX(AP$4,$C36)&lt;=$C36+ROUND(($D36-$C36+1)*$E36,0)-1,"d","r"),"")))</f>
        <v/>
      </c>
      <c r="AQ36" s="47" t="str">
        <f aca="false">IF(OR($C36="",$D36=""),"",IF(Tasks!$D36="Milestone",IF(AND($C36&gt;=AQ$4,$C36&lt;AQ$4+IF($D$3="Day",1,7)),"◆",""),IF(AND($C36&lt;AQ$4+IF($D$3="Day",1,7),$D36&gt;=AQ$4),IF(MAX(AQ$4,$C36)&lt;=$C36+ROUND(($D36-$C36+1)*$E36,0)-1,"d","r"),"")))</f>
        <v/>
      </c>
      <c r="AR36" s="47" t="str">
        <f aca="false">IF(OR($C36="",$D36=""),"",IF(Tasks!$D36="Milestone",IF(AND($C36&gt;=AR$4,$C36&lt;AR$4+IF($D$3="Day",1,7)),"◆",""),IF(AND($C36&lt;AR$4+IF($D$3="Day",1,7),$D36&gt;=AR$4),IF(MAX(AR$4,$C36)&lt;=$C36+ROUND(($D36-$C36+1)*$E36,0)-1,"d","r"),"")))</f>
        <v/>
      </c>
      <c r="AS36" s="47" t="str">
        <f aca="false">IF(OR($C36="",$D36=""),"",IF(Tasks!$D36="Milestone",IF(AND($C36&gt;=AS$4,$C36&lt;AS$4+IF($D$3="Day",1,7)),"◆",""),IF(AND($C36&lt;AS$4+IF($D$3="Day",1,7),$D36&gt;=AS$4),IF(MAX(AS$4,$C36)&lt;=$C36+ROUND(($D36-$C36+1)*$E36,0)-1,"d","r"),"")))</f>
        <v/>
      </c>
      <c r="AT36" s="47" t="str">
        <f aca="false">IF(OR($C36="",$D36=""),"",IF(Tasks!$D36="Milestone",IF(AND($C36&gt;=AT$4,$C36&lt;AT$4+IF($D$3="Day",1,7)),"◆",""),IF(AND($C36&lt;AT$4+IF($D$3="Day",1,7),$D36&gt;=AT$4),IF(MAX(AT$4,$C36)&lt;=$C36+ROUND(($D36-$C36+1)*$E36,0)-1,"d","r"),"")))</f>
        <v/>
      </c>
      <c r="AU36" s="47" t="str">
        <f aca="false">IF(OR($C36="",$D36=""),"",IF(Tasks!$D36="Milestone",IF(AND($C36&gt;=AU$4,$C36&lt;AU$4+IF($D$3="Day",1,7)),"◆",""),IF(AND($C36&lt;AU$4+IF($D$3="Day",1,7),$D36&gt;=AU$4),IF(MAX(AU$4,$C36)&lt;=$C36+ROUND(($D36-$C36+1)*$E36,0)-1,"d","r"),"")))</f>
        <v/>
      </c>
      <c r="AV36" s="47" t="str">
        <f aca="false">IF(OR($C36="",$D36=""),"",IF(Tasks!$D36="Milestone",IF(AND($C36&gt;=AV$4,$C36&lt;AV$4+IF($D$3="Day",1,7)),"◆",""),IF(AND($C36&lt;AV$4+IF($D$3="Day",1,7),$D36&gt;=AV$4),IF(MAX(AV$4,$C36)&lt;=$C36+ROUND(($D36-$C36+1)*$E36,0)-1,"d","r"),"")))</f>
        <v/>
      </c>
      <c r="AW36" s="47" t="str">
        <f aca="false">IF(OR($C36="",$D36=""),"",IF(Tasks!$D36="Milestone",IF(AND($C36&gt;=AW$4,$C36&lt;AW$4+IF($D$3="Day",1,7)),"◆",""),IF(AND($C36&lt;AW$4+IF($D$3="Day",1,7),$D36&gt;=AW$4),IF(MAX(AW$4,$C36)&lt;=$C36+ROUND(($D36-$C36+1)*$E36,0)-1,"d","r"),"")))</f>
        <v/>
      </c>
      <c r="AX36" s="47" t="str">
        <f aca="false">IF(OR($C36="",$D36=""),"",IF(Tasks!$D36="Milestone",IF(AND($C36&gt;=AX$4,$C36&lt;AX$4+IF($D$3="Day",1,7)),"◆",""),IF(AND($C36&lt;AX$4+IF($D$3="Day",1,7),$D36&gt;=AX$4),IF(MAX(AX$4,$C36)&lt;=$C36+ROUND(($D36-$C36+1)*$E36,0)-1,"d","r"),"")))</f>
        <v/>
      </c>
      <c r="AY36" s="47" t="str">
        <f aca="false">IF(OR($C36="",$D36=""),"",IF(Tasks!$D36="Milestone",IF(AND($C36&gt;=AY$4,$C36&lt;AY$4+IF($D$3="Day",1,7)),"◆",""),IF(AND($C36&lt;AY$4+IF($D$3="Day",1,7),$D36&gt;=AY$4),IF(MAX(AY$4,$C36)&lt;=$C36+ROUND(($D36-$C36+1)*$E36,0)-1,"d","r"),"")))</f>
        <v/>
      </c>
      <c r="AZ36" s="47" t="str">
        <f aca="false">IF(OR($C36="",$D36=""),"",IF(Tasks!$D36="Milestone",IF(AND($C36&gt;=AZ$4,$C36&lt;AZ$4+IF($D$3="Day",1,7)),"◆",""),IF(AND($C36&lt;AZ$4+IF($D$3="Day",1,7),$D36&gt;=AZ$4),IF(MAX(AZ$4,$C36)&lt;=$C36+ROUND(($D36-$C36+1)*$E36,0)-1,"d","r"),"")))</f>
        <v/>
      </c>
      <c r="BA36" s="47" t="str">
        <f aca="false">IF(OR($C36="",$D36=""),"",IF(Tasks!$D36="Milestone",IF(AND($C36&gt;=BA$4,$C36&lt;BA$4+IF($D$3="Day",1,7)),"◆",""),IF(AND($C36&lt;BA$4+IF($D$3="Day",1,7),$D36&gt;=BA$4),IF(MAX(BA$4,$C36)&lt;=$C36+ROUND(($D36-$C36+1)*$E36,0)-1,"d","r"),"")))</f>
        <v/>
      </c>
      <c r="BB36" s="47" t="str">
        <f aca="false">IF(OR($C36="",$D36=""),"",IF(Tasks!$D36="Milestone",IF(AND($C36&gt;=BB$4,$C36&lt;BB$4+IF($D$3="Day",1,7)),"◆",""),IF(AND($C36&lt;BB$4+IF($D$3="Day",1,7),$D36&gt;=BB$4),IF(MAX(BB$4,$C36)&lt;=$C36+ROUND(($D36-$C36+1)*$E36,0)-1,"d","r"),"")))</f>
        <v/>
      </c>
      <c r="BC36" s="47" t="str">
        <f aca="false">IF(OR($C36="",$D36=""),"",IF(Tasks!$D36="Milestone",IF(AND($C36&gt;=BC$4,$C36&lt;BC$4+IF($D$3="Day",1,7)),"◆",""),IF(AND($C36&lt;BC$4+IF($D$3="Day",1,7),$D36&gt;=BC$4),IF(MAX(BC$4,$C36)&lt;=$C36+ROUND(($D36-$C36+1)*$E36,0)-1,"d","r"),"")))</f>
        <v/>
      </c>
      <c r="BD36" s="47" t="str">
        <f aca="false">IF(OR($C36="",$D36=""),"",IF(Tasks!$D36="Milestone",IF(AND($C36&gt;=BD$4,$C36&lt;BD$4+IF($D$3="Day",1,7)),"◆",""),IF(AND($C36&lt;BD$4+IF($D$3="Day",1,7),$D36&gt;=BD$4),IF(MAX(BD$4,$C36)&lt;=$C36+ROUND(($D36-$C36+1)*$E36,0)-1,"d","r"),"")))</f>
        <v/>
      </c>
      <c r="BE36" s="47" t="str">
        <f aca="false">IF(OR($C36="",$D36=""),"",IF(Tasks!$D36="Milestone",IF(AND($C36&gt;=BE$4,$C36&lt;BE$4+IF($D$3="Day",1,7)),"◆",""),IF(AND($C36&lt;BE$4+IF($D$3="Day",1,7),$D36&gt;=BE$4),IF(MAX(BE$4,$C36)&lt;=$C36+ROUND(($D36-$C36+1)*$E36,0)-1,"d","r"),"")))</f>
        <v/>
      </c>
    </row>
    <row r="37" customFormat="false" ht="18" hidden="false" customHeight="true" outlineLevel="0" collapsed="false">
      <c r="A37" s="43" t="str">
        <f aca="false">IF(Tasks!$B37="","",IF(Tasks!$D37="Milestone","◆ ","")&amp;Tasks!B37)</f>
        <v/>
      </c>
      <c r="B37" s="44" t="str">
        <f aca="false">IF(Tasks!$B37="","",IF(Tasks!C37="","",Tasks!C37))</f>
        <v/>
      </c>
      <c r="C37" s="45" t="str">
        <f aca="false">IF(OR(Tasks!$B37="",Tasks!E37=""),"",Tasks!E37)</f>
        <v/>
      </c>
      <c r="D37" s="45" t="str">
        <f aca="false">IF(Tasks!$B37="","",Tasks!G37)</f>
        <v/>
      </c>
      <c r="E37" s="46" t="str">
        <f aca="false">IF(Tasks!$B37="","",N(Tasks!H37))</f>
        <v/>
      </c>
      <c r="F37" s="47" t="str">
        <f aca="false">IF(OR($C37="",$D37=""),"",IF(Tasks!$D37="Milestone",IF(AND($C37&gt;=F$4,$C37&lt;F$4+IF($D$3="Day",1,7)),"◆",""),IF(AND($C37&lt;F$4+IF($D$3="Day",1,7),$D37&gt;=F$4),IF(MAX(F$4,$C37)&lt;=$C37+ROUND(($D37-$C37+1)*$E37,0)-1,"d","r"),"")))</f>
        <v/>
      </c>
      <c r="G37" s="47" t="str">
        <f aca="false">IF(OR($C37="",$D37=""),"",IF(Tasks!$D37="Milestone",IF(AND($C37&gt;=G$4,$C37&lt;G$4+IF($D$3="Day",1,7)),"◆",""),IF(AND($C37&lt;G$4+IF($D$3="Day",1,7),$D37&gt;=G$4),IF(MAX(G$4,$C37)&lt;=$C37+ROUND(($D37-$C37+1)*$E37,0)-1,"d","r"),"")))</f>
        <v/>
      </c>
      <c r="H37" s="47" t="str">
        <f aca="false">IF(OR($C37="",$D37=""),"",IF(Tasks!$D37="Milestone",IF(AND($C37&gt;=H$4,$C37&lt;H$4+IF($D$3="Day",1,7)),"◆",""),IF(AND($C37&lt;H$4+IF($D$3="Day",1,7),$D37&gt;=H$4),IF(MAX(H$4,$C37)&lt;=$C37+ROUND(($D37-$C37+1)*$E37,0)-1,"d","r"),"")))</f>
        <v/>
      </c>
      <c r="I37" s="47" t="str">
        <f aca="false">IF(OR($C37="",$D37=""),"",IF(Tasks!$D37="Milestone",IF(AND($C37&gt;=I$4,$C37&lt;I$4+IF($D$3="Day",1,7)),"◆",""),IF(AND($C37&lt;I$4+IF($D$3="Day",1,7),$D37&gt;=I$4),IF(MAX(I$4,$C37)&lt;=$C37+ROUND(($D37-$C37+1)*$E37,0)-1,"d","r"),"")))</f>
        <v/>
      </c>
      <c r="J37" s="47" t="str">
        <f aca="false">IF(OR($C37="",$D37=""),"",IF(Tasks!$D37="Milestone",IF(AND($C37&gt;=J$4,$C37&lt;J$4+IF($D$3="Day",1,7)),"◆",""),IF(AND($C37&lt;J$4+IF($D$3="Day",1,7),$D37&gt;=J$4),IF(MAX(J$4,$C37)&lt;=$C37+ROUND(($D37-$C37+1)*$E37,0)-1,"d","r"),"")))</f>
        <v/>
      </c>
      <c r="K37" s="47" t="str">
        <f aca="false">IF(OR($C37="",$D37=""),"",IF(Tasks!$D37="Milestone",IF(AND($C37&gt;=K$4,$C37&lt;K$4+IF($D$3="Day",1,7)),"◆",""),IF(AND($C37&lt;K$4+IF($D$3="Day",1,7),$D37&gt;=K$4),IF(MAX(K$4,$C37)&lt;=$C37+ROUND(($D37-$C37+1)*$E37,0)-1,"d","r"),"")))</f>
        <v/>
      </c>
      <c r="L37" s="47" t="str">
        <f aca="false">IF(OR($C37="",$D37=""),"",IF(Tasks!$D37="Milestone",IF(AND($C37&gt;=L$4,$C37&lt;L$4+IF($D$3="Day",1,7)),"◆",""),IF(AND($C37&lt;L$4+IF($D$3="Day",1,7),$D37&gt;=L$4),IF(MAX(L$4,$C37)&lt;=$C37+ROUND(($D37-$C37+1)*$E37,0)-1,"d","r"),"")))</f>
        <v/>
      </c>
      <c r="M37" s="47" t="str">
        <f aca="false">IF(OR($C37="",$D37=""),"",IF(Tasks!$D37="Milestone",IF(AND($C37&gt;=M$4,$C37&lt;M$4+IF($D$3="Day",1,7)),"◆",""),IF(AND($C37&lt;M$4+IF($D$3="Day",1,7),$D37&gt;=M$4),IF(MAX(M$4,$C37)&lt;=$C37+ROUND(($D37-$C37+1)*$E37,0)-1,"d","r"),"")))</f>
        <v/>
      </c>
      <c r="N37" s="47" t="str">
        <f aca="false">IF(OR($C37="",$D37=""),"",IF(Tasks!$D37="Milestone",IF(AND($C37&gt;=N$4,$C37&lt;N$4+IF($D$3="Day",1,7)),"◆",""),IF(AND($C37&lt;N$4+IF($D$3="Day",1,7),$D37&gt;=N$4),IF(MAX(N$4,$C37)&lt;=$C37+ROUND(($D37-$C37+1)*$E37,0)-1,"d","r"),"")))</f>
        <v/>
      </c>
      <c r="O37" s="47" t="str">
        <f aca="false">IF(OR($C37="",$D37=""),"",IF(Tasks!$D37="Milestone",IF(AND($C37&gt;=O$4,$C37&lt;O$4+IF($D$3="Day",1,7)),"◆",""),IF(AND($C37&lt;O$4+IF($D$3="Day",1,7),$D37&gt;=O$4),IF(MAX(O$4,$C37)&lt;=$C37+ROUND(($D37-$C37+1)*$E37,0)-1,"d","r"),"")))</f>
        <v/>
      </c>
      <c r="P37" s="47" t="str">
        <f aca="false">IF(OR($C37="",$D37=""),"",IF(Tasks!$D37="Milestone",IF(AND($C37&gt;=P$4,$C37&lt;P$4+IF($D$3="Day",1,7)),"◆",""),IF(AND($C37&lt;P$4+IF($D$3="Day",1,7),$D37&gt;=P$4),IF(MAX(P$4,$C37)&lt;=$C37+ROUND(($D37-$C37+1)*$E37,0)-1,"d","r"),"")))</f>
        <v/>
      </c>
      <c r="Q37" s="47" t="str">
        <f aca="false">IF(OR($C37="",$D37=""),"",IF(Tasks!$D37="Milestone",IF(AND($C37&gt;=Q$4,$C37&lt;Q$4+IF($D$3="Day",1,7)),"◆",""),IF(AND($C37&lt;Q$4+IF($D$3="Day",1,7),$D37&gt;=Q$4),IF(MAX(Q$4,$C37)&lt;=$C37+ROUND(($D37-$C37+1)*$E37,0)-1,"d","r"),"")))</f>
        <v/>
      </c>
      <c r="R37" s="47" t="str">
        <f aca="false">IF(OR($C37="",$D37=""),"",IF(Tasks!$D37="Milestone",IF(AND($C37&gt;=R$4,$C37&lt;R$4+IF($D$3="Day",1,7)),"◆",""),IF(AND($C37&lt;R$4+IF($D$3="Day",1,7),$D37&gt;=R$4),IF(MAX(R$4,$C37)&lt;=$C37+ROUND(($D37-$C37+1)*$E37,0)-1,"d","r"),"")))</f>
        <v/>
      </c>
      <c r="S37" s="47" t="str">
        <f aca="false">IF(OR($C37="",$D37=""),"",IF(Tasks!$D37="Milestone",IF(AND($C37&gt;=S$4,$C37&lt;S$4+IF($D$3="Day",1,7)),"◆",""),IF(AND($C37&lt;S$4+IF($D$3="Day",1,7),$D37&gt;=S$4),IF(MAX(S$4,$C37)&lt;=$C37+ROUND(($D37-$C37+1)*$E37,0)-1,"d","r"),"")))</f>
        <v/>
      </c>
      <c r="T37" s="47" t="str">
        <f aca="false">IF(OR($C37="",$D37=""),"",IF(Tasks!$D37="Milestone",IF(AND($C37&gt;=T$4,$C37&lt;T$4+IF($D$3="Day",1,7)),"◆",""),IF(AND($C37&lt;T$4+IF($D$3="Day",1,7),$D37&gt;=T$4),IF(MAX(T$4,$C37)&lt;=$C37+ROUND(($D37-$C37+1)*$E37,0)-1,"d","r"),"")))</f>
        <v/>
      </c>
      <c r="U37" s="47" t="str">
        <f aca="false">IF(OR($C37="",$D37=""),"",IF(Tasks!$D37="Milestone",IF(AND($C37&gt;=U$4,$C37&lt;U$4+IF($D$3="Day",1,7)),"◆",""),IF(AND($C37&lt;U$4+IF($D$3="Day",1,7),$D37&gt;=U$4),IF(MAX(U$4,$C37)&lt;=$C37+ROUND(($D37-$C37+1)*$E37,0)-1,"d","r"),"")))</f>
        <v/>
      </c>
      <c r="V37" s="47" t="str">
        <f aca="false">IF(OR($C37="",$D37=""),"",IF(Tasks!$D37="Milestone",IF(AND($C37&gt;=V$4,$C37&lt;V$4+IF($D$3="Day",1,7)),"◆",""),IF(AND($C37&lt;V$4+IF($D$3="Day",1,7),$D37&gt;=V$4),IF(MAX(V$4,$C37)&lt;=$C37+ROUND(($D37-$C37+1)*$E37,0)-1,"d","r"),"")))</f>
        <v/>
      </c>
      <c r="W37" s="47" t="str">
        <f aca="false">IF(OR($C37="",$D37=""),"",IF(Tasks!$D37="Milestone",IF(AND($C37&gt;=W$4,$C37&lt;W$4+IF($D$3="Day",1,7)),"◆",""),IF(AND($C37&lt;W$4+IF($D$3="Day",1,7),$D37&gt;=W$4),IF(MAX(W$4,$C37)&lt;=$C37+ROUND(($D37-$C37+1)*$E37,0)-1,"d","r"),"")))</f>
        <v/>
      </c>
      <c r="X37" s="47" t="str">
        <f aca="false">IF(OR($C37="",$D37=""),"",IF(Tasks!$D37="Milestone",IF(AND($C37&gt;=X$4,$C37&lt;X$4+IF($D$3="Day",1,7)),"◆",""),IF(AND($C37&lt;X$4+IF($D$3="Day",1,7),$D37&gt;=X$4),IF(MAX(X$4,$C37)&lt;=$C37+ROUND(($D37-$C37+1)*$E37,0)-1,"d","r"),"")))</f>
        <v/>
      </c>
      <c r="Y37" s="47" t="str">
        <f aca="false">IF(OR($C37="",$D37=""),"",IF(Tasks!$D37="Milestone",IF(AND($C37&gt;=Y$4,$C37&lt;Y$4+IF($D$3="Day",1,7)),"◆",""),IF(AND($C37&lt;Y$4+IF($D$3="Day",1,7),$D37&gt;=Y$4),IF(MAX(Y$4,$C37)&lt;=$C37+ROUND(($D37-$C37+1)*$E37,0)-1,"d","r"),"")))</f>
        <v/>
      </c>
      <c r="Z37" s="47" t="str">
        <f aca="false">IF(OR($C37="",$D37=""),"",IF(Tasks!$D37="Milestone",IF(AND($C37&gt;=Z$4,$C37&lt;Z$4+IF($D$3="Day",1,7)),"◆",""),IF(AND($C37&lt;Z$4+IF($D$3="Day",1,7),$D37&gt;=Z$4),IF(MAX(Z$4,$C37)&lt;=$C37+ROUND(($D37-$C37+1)*$E37,0)-1,"d","r"),"")))</f>
        <v/>
      </c>
      <c r="AA37" s="47" t="str">
        <f aca="false">IF(OR($C37="",$D37=""),"",IF(Tasks!$D37="Milestone",IF(AND($C37&gt;=AA$4,$C37&lt;AA$4+IF($D$3="Day",1,7)),"◆",""),IF(AND($C37&lt;AA$4+IF($D$3="Day",1,7),$D37&gt;=AA$4),IF(MAX(AA$4,$C37)&lt;=$C37+ROUND(($D37-$C37+1)*$E37,0)-1,"d","r"),"")))</f>
        <v/>
      </c>
      <c r="AB37" s="47" t="str">
        <f aca="false">IF(OR($C37="",$D37=""),"",IF(Tasks!$D37="Milestone",IF(AND($C37&gt;=AB$4,$C37&lt;AB$4+IF($D$3="Day",1,7)),"◆",""),IF(AND($C37&lt;AB$4+IF($D$3="Day",1,7),$D37&gt;=AB$4),IF(MAX(AB$4,$C37)&lt;=$C37+ROUND(($D37-$C37+1)*$E37,0)-1,"d","r"),"")))</f>
        <v/>
      </c>
      <c r="AC37" s="47" t="str">
        <f aca="false">IF(OR($C37="",$D37=""),"",IF(Tasks!$D37="Milestone",IF(AND($C37&gt;=AC$4,$C37&lt;AC$4+IF($D$3="Day",1,7)),"◆",""),IF(AND($C37&lt;AC$4+IF($D$3="Day",1,7),$D37&gt;=AC$4),IF(MAX(AC$4,$C37)&lt;=$C37+ROUND(($D37-$C37+1)*$E37,0)-1,"d","r"),"")))</f>
        <v/>
      </c>
      <c r="AD37" s="47" t="str">
        <f aca="false">IF(OR($C37="",$D37=""),"",IF(Tasks!$D37="Milestone",IF(AND($C37&gt;=AD$4,$C37&lt;AD$4+IF($D$3="Day",1,7)),"◆",""),IF(AND($C37&lt;AD$4+IF($D$3="Day",1,7),$D37&gt;=AD$4),IF(MAX(AD$4,$C37)&lt;=$C37+ROUND(($D37-$C37+1)*$E37,0)-1,"d","r"),"")))</f>
        <v/>
      </c>
      <c r="AE37" s="47" t="str">
        <f aca="false">IF(OR($C37="",$D37=""),"",IF(Tasks!$D37="Milestone",IF(AND($C37&gt;=AE$4,$C37&lt;AE$4+IF($D$3="Day",1,7)),"◆",""),IF(AND($C37&lt;AE$4+IF($D$3="Day",1,7),$D37&gt;=AE$4),IF(MAX(AE$4,$C37)&lt;=$C37+ROUND(($D37-$C37+1)*$E37,0)-1,"d","r"),"")))</f>
        <v/>
      </c>
      <c r="AF37" s="47" t="str">
        <f aca="false">IF(OR($C37="",$D37=""),"",IF(Tasks!$D37="Milestone",IF(AND($C37&gt;=AF$4,$C37&lt;AF$4+IF($D$3="Day",1,7)),"◆",""),IF(AND($C37&lt;AF$4+IF($D$3="Day",1,7),$D37&gt;=AF$4),IF(MAX(AF$4,$C37)&lt;=$C37+ROUND(($D37-$C37+1)*$E37,0)-1,"d","r"),"")))</f>
        <v/>
      </c>
      <c r="AG37" s="47" t="str">
        <f aca="false">IF(OR($C37="",$D37=""),"",IF(Tasks!$D37="Milestone",IF(AND($C37&gt;=AG$4,$C37&lt;AG$4+IF($D$3="Day",1,7)),"◆",""),IF(AND($C37&lt;AG$4+IF($D$3="Day",1,7),$D37&gt;=AG$4),IF(MAX(AG$4,$C37)&lt;=$C37+ROUND(($D37-$C37+1)*$E37,0)-1,"d","r"),"")))</f>
        <v/>
      </c>
      <c r="AH37" s="47" t="str">
        <f aca="false">IF(OR($C37="",$D37=""),"",IF(Tasks!$D37="Milestone",IF(AND($C37&gt;=AH$4,$C37&lt;AH$4+IF($D$3="Day",1,7)),"◆",""),IF(AND($C37&lt;AH$4+IF($D$3="Day",1,7),$D37&gt;=AH$4),IF(MAX(AH$4,$C37)&lt;=$C37+ROUND(($D37-$C37+1)*$E37,0)-1,"d","r"),"")))</f>
        <v/>
      </c>
      <c r="AI37" s="47" t="str">
        <f aca="false">IF(OR($C37="",$D37=""),"",IF(Tasks!$D37="Milestone",IF(AND($C37&gt;=AI$4,$C37&lt;AI$4+IF($D$3="Day",1,7)),"◆",""),IF(AND($C37&lt;AI$4+IF($D$3="Day",1,7),$D37&gt;=AI$4),IF(MAX(AI$4,$C37)&lt;=$C37+ROUND(($D37-$C37+1)*$E37,0)-1,"d","r"),"")))</f>
        <v/>
      </c>
      <c r="AJ37" s="47" t="str">
        <f aca="false">IF(OR($C37="",$D37=""),"",IF(Tasks!$D37="Milestone",IF(AND($C37&gt;=AJ$4,$C37&lt;AJ$4+IF($D$3="Day",1,7)),"◆",""),IF(AND($C37&lt;AJ$4+IF($D$3="Day",1,7),$D37&gt;=AJ$4),IF(MAX(AJ$4,$C37)&lt;=$C37+ROUND(($D37-$C37+1)*$E37,0)-1,"d","r"),"")))</f>
        <v/>
      </c>
      <c r="AK37" s="47" t="str">
        <f aca="false">IF(OR($C37="",$D37=""),"",IF(Tasks!$D37="Milestone",IF(AND($C37&gt;=AK$4,$C37&lt;AK$4+IF($D$3="Day",1,7)),"◆",""),IF(AND($C37&lt;AK$4+IF($D$3="Day",1,7),$D37&gt;=AK$4),IF(MAX(AK$4,$C37)&lt;=$C37+ROUND(($D37-$C37+1)*$E37,0)-1,"d","r"),"")))</f>
        <v/>
      </c>
      <c r="AL37" s="47" t="str">
        <f aca="false">IF(OR($C37="",$D37=""),"",IF(Tasks!$D37="Milestone",IF(AND($C37&gt;=AL$4,$C37&lt;AL$4+IF($D$3="Day",1,7)),"◆",""),IF(AND($C37&lt;AL$4+IF($D$3="Day",1,7),$D37&gt;=AL$4),IF(MAX(AL$4,$C37)&lt;=$C37+ROUND(($D37-$C37+1)*$E37,0)-1,"d","r"),"")))</f>
        <v/>
      </c>
      <c r="AM37" s="47" t="str">
        <f aca="false">IF(OR($C37="",$D37=""),"",IF(Tasks!$D37="Milestone",IF(AND($C37&gt;=AM$4,$C37&lt;AM$4+IF($D$3="Day",1,7)),"◆",""),IF(AND($C37&lt;AM$4+IF($D$3="Day",1,7),$D37&gt;=AM$4),IF(MAX(AM$4,$C37)&lt;=$C37+ROUND(($D37-$C37+1)*$E37,0)-1,"d","r"),"")))</f>
        <v/>
      </c>
      <c r="AN37" s="47" t="str">
        <f aca="false">IF(OR($C37="",$D37=""),"",IF(Tasks!$D37="Milestone",IF(AND($C37&gt;=AN$4,$C37&lt;AN$4+IF($D$3="Day",1,7)),"◆",""),IF(AND($C37&lt;AN$4+IF($D$3="Day",1,7),$D37&gt;=AN$4),IF(MAX(AN$4,$C37)&lt;=$C37+ROUND(($D37-$C37+1)*$E37,0)-1,"d","r"),"")))</f>
        <v/>
      </c>
      <c r="AO37" s="47" t="str">
        <f aca="false">IF(OR($C37="",$D37=""),"",IF(Tasks!$D37="Milestone",IF(AND($C37&gt;=AO$4,$C37&lt;AO$4+IF($D$3="Day",1,7)),"◆",""),IF(AND($C37&lt;AO$4+IF($D$3="Day",1,7),$D37&gt;=AO$4),IF(MAX(AO$4,$C37)&lt;=$C37+ROUND(($D37-$C37+1)*$E37,0)-1,"d","r"),"")))</f>
        <v/>
      </c>
      <c r="AP37" s="47" t="str">
        <f aca="false">IF(OR($C37="",$D37=""),"",IF(Tasks!$D37="Milestone",IF(AND($C37&gt;=AP$4,$C37&lt;AP$4+IF($D$3="Day",1,7)),"◆",""),IF(AND($C37&lt;AP$4+IF($D$3="Day",1,7),$D37&gt;=AP$4),IF(MAX(AP$4,$C37)&lt;=$C37+ROUND(($D37-$C37+1)*$E37,0)-1,"d","r"),"")))</f>
        <v/>
      </c>
      <c r="AQ37" s="47" t="str">
        <f aca="false">IF(OR($C37="",$D37=""),"",IF(Tasks!$D37="Milestone",IF(AND($C37&gt;=AQ$4,$C37&lt;AQ$4+IF($D$3="Day",1,7)),"◆",""),IF(AND($C37&lt;AQ$4+IF($D$3="Day",1,7),$D37&gt;=AQ$4),IF(MAX(AQ$4,$C37)&lt;=$C37+ROUND(($D37-$C37+1)*$E37,0)-1,"d","r"),"")))</f>
        <v/>
      </c>
      <c r="AR37" s="47" t="str">
        <f aca="false">IF(OR($C37="",$D37=""),"",IF(Tasks!$D37="Milestone",IF(AND($C37&gt;=AR$4,$C37&lt;AR$4+IF($D$3="Day",1,7)),"◆",""),IF(AND($C37&lt;AR$4+IF($D$3="Day",1,7),$D37&gt;=AR$4),IF(MAX(AR$4,$C37)&lt;=$C37+ROUND(($D37-$C37+1)*$E37,0)-1,"d","r"),"")))</f>
        <v/>
      </c>
      <c r="AS37" s="47" t="str">
        <f aca="false">IF(OR($C37="",$D37=""),"",IF(Tasks!$D37="Milestone",IF(AND($C37&gt;=AS$4,$C37&lt;AS$4+IF($D$3="Day",1,7)),"◆",""),IF(AND($C37&lt;AS$4+IF($D$3="Day",1,7),$D37&gt;=AS$4),IF(MAX(AS$4,$C37)&lt;=$C37+ROUND(($D37-$C37+1)*$E37,0)-1,"d","r"),"")))</f>
        <v/>
      </c>
      <c r="AT37" s="47" t="str">
        <f aca="false">IF(OR($C37="",$D37=""),"",IF(Tasks!$D37="Milestone",IF(AND($C37&gt;=AT$4,$C37&lt;AT$4+IF($D$3="Day",1,7)),"◆",""),IF(AND($C37&lt;AT$4+IF($D$3="Day",1,7),$D37&gt;=AT$4),IF(MAX(AT$4,$C37)&lt;=$C37+ROUND(($D37-$C37+1)*$E37,0)-1,"d","r"),"")))</f>
        <v/>
      </c>
      <c r="AU37" s="47" t="str">
        <f aca="false">IF(OR($C37="",$D37=""),"",IF(Tasks!$D37="Milestone",IF(AND($C37&gt;=AU$4,$C37&lt;AU$4+IF($D$3="Day",1,7)),"◆",""),IF(AND($C37&lt;AU$4+IF($D$3="Day",1,7),$D37&gt;=AU$4),IF(MAX(AU$4,$C37)&lt;=$C37+ROUND(($D37-$C37+1)*$E37,0)-1,"d","r"),"")))</f>
        <v/>
      </c>
      <c r="AV37" s="47" t="str">
        <f aca="false">IF(OR($C37="",$D37=""),"",IF(Tasks!$D37="Milestone",IF(AND($C37&gt;=AV$4,$C37&lt;AV$4+IF($D$3="Day",1,7)),"◆",""),IF(AND($C37&lt;AV$4+IF($D$3="Day",1,7),$D37&gt;=AV$4),IF(MAX(AV$4,$C37)&lt;=$C37+ROUND(($D37-$C37+1)*$E37,0)-1,"d","r"),"")))</f>
        <v/>
      </c>
      <c r="AW37" s="47" t="str">
        <f aca="false">IF(OR($C37="",$D37=""),"",IF(Tasks!$D37="Milestone",IF(AND($C37&gt;=AW$4,$C37&lt;AW$4+IF($D$3="Day",1,7)),"◆",""),IF(AND($C37&lt;AW$4+IF($D$3="Day",1,7),$D37&gt;=AW$4),IF(MAX(AW$4,$C37)&lt;=$C37+ROUND(($D37-$C37+1)*$E37,0)-1,"d","r"),"")))</f>
        <v/>
      </c>
      <c r="AX37" s="47" t="str">
        <f aca="false">IF(OR($C37="",$D37=""),"",IF(Tasks!$D37="Milestone",IF(AND($C37&gt;=AX$4,$C37&lt;AX$4+IF($D$3="Day",1,7)),"◆",""),IF(AND($C37&lt;AX$4+IF($D$3="Day",1,7),$D37&gt;=AX$4),IF(MAX(AX$4,$C37)&lt;=$C37+ROUND(($D37-$C37+1)*$E37,0)-1,"d","r"),"")))</f>
        <v/>
      </c>
      <c r="AY37" s="47" t="str">
        <f aca="false">IF(OR($C37="",$D37=""),"",IF(Tasks!$D37="Milestone",IF(AND($C37&gt;=AY$4,$C37&lt;AY$4+IF($D$3="Day",1,7)),"◆",""),IF(AND($C37&lt;AY$4+IF($D$3="Day",1,7),$D37&gt;=AY$4),IF(MAX(AY$4,$C37)&lt;=$C37+ROUND(($D37-$C37+1)*$E37,0)-1,"d","r"),"")))</f>
        <v/>
      </c>
      <c r="AZ37" s="47" t="str">
        <f aca="false">IF(OR($C37="",$D37=""),"",IF(Tasks!$D37="Milestone",IF(AND($C37&gt;=AZ$4,$C37&lt;AZ$4+IF($D$3="Day",1,7)),"◆",""),IF(AND($C37&lt;AZ$4+IF($D$3="Day",1,7),$D37&gt;=AZ$4),IF(MAX(AZ$4,$C37)&lt;=$C37+ROUND(($D37-$C37+1)*$E37,0)-1,"d","r"),"")))</f>
        <v/>
      </c>
      <c r="BA37" s="47" t="str">
        <f aca="false">IF(OR($C37="",$D37=""),"",IF(Tasks!$D37="Milestone",IF(AND($C37&gt;=BA$4,$C37&lt;BA$4+IF($D$3="Day",1,7)),"◆",""),IF(AND($C37&lt;BA$4+IF($D$3="Day",1,7),$D37&gt;=BA$4),IF(MAX(BA$4,$C37)&lt;=$C37+ROUND(($D37-$C37+1)*$E37,0)-1,"d","r"),"")))</f>
        <v/>
      </c>
      <c r="BB37" s="47" t="str">
        <f aca="false">IF(OR($C37="",$D37=""),"",IF(Tasks!$D37="Milestone",IF(AND($C37&gt;=BB$4,$C37&lt;BB$4+IF($D$3="Day",1,7)),"◆",""),IF(AND($C37&lt;BB$4+IF($D$3="Day",1,7),$D37&gt;=BB$4),IF(MAX(BB$4,$C37)&lt;=$C37+ROUND(($D37-$C37+1)*$E37,0)-1,"d","r"),"")))</f>
        <v/>
      </c>
      <c r="BC37" s="47" t="str">
        <f aca="false">IF(OR($C37="",$D37=""),"",IF(Tasks!$D37="Milestone",IF(AND($C37&gt;=BC$4,$C37&lt;BC$4+IF($D$3="Day",1,7)),"◆",""),IF(AND($C37&lt;BC$4+IF($D$3="Day",1,7),$D37&gt;=BC$4),IF(MAX(BC$4,$C37)&lt;=$C37+ROUND(($D37-$C37+1)*$E37,0)-1,"d","r"),"")))</f>
        <v/>
      </c>
      <c r="BD37" s="47" t="str">
        <f aca="false">IF(OR($C37="",$D37=""),"",IF(Tasks!$D37="Milestone",IF(AND($C37&gt;=BD$4,$C37&lt;BD$4+IF($D$3="Day",1,7)),"◆",""),IF(AND($C37&lt;BD$4+IF($D$3="Day",1,7),$D37&gt;=BD$4),IF(MAX(BD$4,$C37)&lt;=$C37+ROUND(($D37-$C37+1)*$E37,0)-1,"d","r"),"")))</f>
        <v/>
      </c>
      <c r="BE37" s="47" t="str">
        <f aca="false">IF(OR($C37="",$D37=""),"",IF(Tasks!$D37="Milestone",IF(AND($C37&gt;=BE$4,$C37&lt;BE$4+IF($D$3="Day",1,7)),"◆",""),IF(AND($C37&lt;BE$4+IF($D$3="Day",1,7),$D37&gt;=BE$4),IF(MAX(BE$4,$C37)&lt;=$C37+ROUND(($D37-$C37+1)*$E37,0)-1,"d","r"),"")))</f>
        <v/>
      </c>
    </row>
    <row r="38" customFormat="false" ht="18" hidden="false" customHeight="true" outlineLevel="0" collapsed="false">
      <c r="A38" s="43" t="str">
        <f aca="false">IF(Tasks!$B38="","",IF(Tasks!$D38="Milestone","◆ ","")&amp;Tasks!B38)</f>
        <v/>
      </c>
      <c r="B38" s="44" t="str">
        <f aca="false">IF(Tasks!$B38="","",IF(Tasks!C38="","",Tasks!C38))</f>
        <v/>
      </c>
      <c r="C38" s="45" t="str">
        <f aca="false">IF(OR(Tasks!$B38="",Tasks!E38=""),"",Tasks!E38)</f>
        <v/>
      </c>
      <c r="D38" s="45" t="str">
        <f aca="false">IF(Tasks!$B38="","",Tasks!G38)</f>
        <v/>
      </c>
      <c r="E38" s="46" t="str">
        <f aca="false">IF(Tasks!$B38="","",N(Tasks!H38))</f>
        <v/>
      </c>
      <c r="F38" s="47" t="str">
        <f aca="false">IF(OR($C38="",$D38=""),"",IF(Tasks!$D38="Milestone",IF(AND($C38&gt;=F$4,$C38&lt;F$4+IF($D$3="Day",1,7)),"◆",""),IF(AND($C38&lt;F$4+IF($D$3="Day",1,7),$D38&gt;=F$4),IF(MAX(F$4,$C38)&lt;=$C38+ROUND(($D38-$C38+1)*$E38,0)-1,"d","r"),"")))</f>
        <v/>
      </c>
      <c r="G38" s="47" t="str">
        <f aca="false">IF(OR($C38="",$D38=""),"",IF(Tasks!$D38="Milestone",IF(AND($C38&gt;=G$4,$C38&lt;G$4+IF($D$3="Day",1,7)),"◆",""),IF(AND($C38&lt;G$4+IF($D$3="Day",1,7),$D38&gt;=G$4),IF(MAX(G$4,$C38)&lt;=$C38+ROUND(($D38-$C38+1)*$E38,0)-1,"d","r"),"")))</f>
        <v/>
      </c>
      <c r="H38" s="47" t="str">
        <f aca="false">IF(OR($C38="",$D38=""),"",IF(Tasks!$D38="Milestone",IF(AND($C38&gt;=H$4,$C38&lt;H$4+IF($D$3="Day",1,7)),"◆",""),IF(AND($C38&lt;H$4+IF($D$3="Day",1,7),$D38&gt;=H$4),IF(MAX(H$4,$C38)&lt;=$C38+ROUND(($D38-$C38+1)*$E38,0)-1,"d","r"),"")))</f>
        <v/>
      </c>
      <c r="I38" s="47" t="str">
        <f aca="false">IF(OR($C38="",$D38=""),"",IF(Tasks!$D38="Milestone",IF(AND($C38&gt;=I$4,$C38&lt;I$4+IF($D$3="Day",1,7)),"◆",""),IF(AND($C38&lt;I$4+IF($D$3="Day",1,7),$D38&gt;=I$4),IF(MAX(I$4,$C38)&lt;=$C38+ROUND(($D38-$C38+1)*$E38,0)-1,"d","r"),"")))</f>
        <v/>
      </c>
      <c r="J38" s="47" t="str">
        <f aca="false">IF(OR($C38="",$D38=""),"",IF(Tasks!$D38="Milestone",IF(AND($C38&gt;=J$4,$C38&lt;J$4+IF($D$3="Day",1,7)),"◆",""),IF(AND($C38&lt;J$4+IF($D$3="Day",1,7),$D38&gt;=J$4),IF(MAX(J$4,$C38)&lt;=$C38+ROUND(($D38-$C38+1)*$E38,0)-1,"d","r"),"")))</f>
        <v/>
      </c>
      <c r="K38" s="47" t="str">
        <f aca="false">IF(OR($C38="",$D38=""),"",IF(Tasks!$D38="Milestone",IF(AND($C38&gt;=K$4,$C38&lt;K$4+IF($D$3="Day",1,7)),"◆",""),IF(AND($C38&lt;K$4+IF($D$3="Day",1,7),$D38&gt;=K$4),IF(MAX(K$4,$C38)&lt;=$C38+ROUND(($D38-$C38+1)*$E38,0)-1,"d","r"),"")))</f>
        <v/>
      </c>
      <c r="L38" s="47" t="str">
        <f aca="false">IF(OR($C38="",$D38=""),"",IF(Tasks!$D38="Milestone",IF(AND($C38&gt;=L$4,$C38&lt;L$4+IF($D$3="Day",1,7)),"◆",""),IF(AND($C38&lt;L$4+IF($D$3="Day",1,7),$D38&gt;=L$4),IF(MAX(L$4,$C38)&lt;=$C38+ROUND(($D38-$C38+1)*$E38,0)-1,"d","r"),"")))</f>
        <v/>
      </c>
      <c r="M38" s="47" t="str">
        <f aca="false">IF(OR($C38="",$D38=""),"",IF(Tasks!$D38="Milestone",IF(AND($C38&gt;=M$4,$C38&lt;M$4+IF($D$3="Day",1,7)),"◆",""),IF(AND($C38&lt;M$4+IF($D$3="Day",1,7),$D38&gt;=M$4),IF(MAX(M$4,$C38)&lt;=$C38+ROUND(($D38-$C38+1)*$E38,0)-1,"d","r"),"")))</f>
        <v/>
      </c>
      <c r="N38" s="47" t="str">
        <f aca="false">IF(OR($C38="",$D38=""),"",IF(Tasks!$D38="Milestone",IF(AND($C38&gt;=N$4,$C38&lt;N$4+IF($D$3="Day",1,7)),"◆",""),IF(AND($C38&lt;N$4+IF($D$3="Day",1,7),$D38&gt;=N$4),IF(MAX(N$4,$C38)&lt;=$C38+ROUND(($D38-$C38+1)*$E38,0)-1,"d","r"),"")))</f>
        <v/>
      </c>
      <c r="O38" s="47" t="str">
        <f aca="false">IF(OR($C38="",$D38=""),"",IF(Tasks!$D38="Milestone",IF(AND($C38&gt;=O$4,$C38&lt;O$4+IF($D$3="Day",1,7)),"◆",""),IF(AND($C38&lt;O$4+IF($D$3="Day",1,7),$D38&gt;=O$4),IF(MAX(O$4,$C38)&lt;=$C38+ROUND(($D38-$C38+1)*$E38,0)-1,"d","r"),"")))</f>
        <v/>
      </c>
      <c r="P38" s="47" t="str">
        <f aca="false">IF(OR($C38="",$D38=""),"",IF(Tasks!$D38="Milestone",IF(AND($C38&gt;=P$4,$C38&lt;P$4+IF($D$3="Day",1,7)),"◆",""),IF(AND($C38&lt;P$4+IF($D$3="Day",1,7),$D38&gt;=P$4),IF(MAX(P$4,$C38)&lt;=$C38+ROUND(($D38-$C38+1)*$E38,0)-1,"d","r"),"")))</f>
        <v/>
      </c>
      <c r="Q38" s="47" t="str">
        <f aca="false">IF(OR($C38="",$D38=""),"",IF(Tasks!$D38="Milestone",IF(AND($C38&gt;=Q$4,$C38&lt;Q$4+IF($D$3="Day",1,7)),"◆",""),IF(AND($C38&lt;Q$4+IF($D$3="Day",1,7),$D38&gt;=Q$4),IF(MAX(Q$4,$C38)&lt;=$C38+ROUND(($D38-$C38+1)*$E38,0)-1,"d","r"),"")))</f>
        <v/>
      </c>
      <c r="R38" s="47" t="str">
        <f aca="false">IF(OR($C38="",$D38=""),"",IF(Tasks!$D38="Milestone",IF(AND($C38&gt;=R$4,$C38&lt;R$4+IF($D$3="Day",1,7)),"◆",""),IF(AND($C38&lt;R$4+IF($D$3="Day",1,7),$D38&gt;=R$4),IF(MAX(R$4,$C38)&lt;=$C38+ROUND(($D38-$C38+1)*$E38,0)-1,"d","r"),"")))</f>
        <v/>
      </c>
      <c r="S38" s="47" t="str">
        <f aca="false">IF(OR($C38="",$D38=""),"",IF(Tasks!$D38="Milestone",IF(AND($C38&gt;=S$4,$C38&lt;S$4+IF($D$3="Day",1,7)),"◆",""),IF(AND($C38&lt;S$4+IF($D$3="Day",1,7),$D38&gt;=S$4),IF(MAX(S$4,$C38)&lt;=$C38+ROUND(($D38-$C38+1)*$E38,0)-1,"d","r"),"")))</f>
        <v/>
      </c>
      <c r="T38" s="47" t="str">
        <f aca="false">IF(OR($C38="",$D38=""),"",IF(Tasks!$D38="Milestone",IF(AND($C38&gt;=T$4,$C38&lt;T$4+IF($D$3="Day",1,7)),"◆",""),IF(AND($C38&lt;T$4+IF($D$3="Day",1,7),$D38&gt;=T$4),IF(MAX(T$4,$C38)&lt;=$C38+ROUND(($D38-$C38+1)*$E38,0)-1,"d","r"),"")))</f>
        <v/>
      </c>
      <c r="U38" s="47" t="str">
        <f aca="false">IF(OR($C38="",$D38=""),"",IF(Tasks!$D38="Milestone",IF(AND($C38&gt;=U$4,$C38&lt;U$4+IF($D$3="Day",1,7)),"◆",""),IF(AND($C38&lt;U$4+IF($D$3="Day",1,7),$D38&gt;=U$4),IF(MAX(U$4,$C38)&lt;=$C38+ROUND(($D38-$C38+1)*$E38,0)-1,"d","r"),"")))</f>
        <v/>
      </c>
      <c r="V38" s="47" t="str">
        <f aca="false">IF(OR($C38="",$D38=""),"",IF(Tasks!$D38="Milestone",IF(AND($C38&gt;=V$4,$C38&lt;V$4+IF($D$3="Day",1,7)),"◆",""),IF(AND($C38&lt;V$4+IF($D$3="Day",1,7),$D38&gt;=V$4),IF(MAX(V$4,$C38)&lt;=$C38+ROUND(($D38-$C38+1)*$E38,0)-1,"d","r"),"")))</f>
        <v/>
      </c>
      <c r="W38" s="47" t="str">
        <f aca="false">IF(OR($C38="",$D38=""),"",IF(Tasks!$D38="Milestone",IF(AND($C38&gt;=W$4,$C38&lt;W$4+IF($D$3="Day",1,7)),"◆",""),IF(AND($C38&lt;W$4+IF($D$3="Day",1,7),$D38&gt;=W$4),IF(MAX(W$4,$C38)&lt;=$C38+ROUND(($D38-$C38+1)*$E38,0)-1,"d","r"),"")))</f>
        <v/>
      </c>
      <c r="X38" s="47" t="str">
        <f aca="false">IF(OR($C38="",$D38=""),"",IF(Tasks!$D38="Milestone",IF(AND($C38&gt;=X$4,$C38&lt;X$4+IF($D$3="Day",1,7)),"◆",""),IF(AND($C38&lt;X$4+IF($D$3="Day",1,7),$D38&gt;=X$4),IF(MAX(X$4,$C38)&lt;=$C38+ROUND(($D38-$C38+1)*$E38,0)-1,"d","r"),"")))</f>
        <v/>
      </c>
      <c r="Y38" s="47" t="str">
        <f aca="false">IF(OR($C38="",$D38=""),"",IF(Tasks!$D38="Milestone",IF(AND($C38&gt;=Y$4,$C38&lt;Y$4+IF($D$3="Day",1,7)),"◆",""),IF(AND($C38&lt;Y$4+IF($D$3="Day",1,7),$D38&gt;=Y$4),IF(MAX(Y$4,$C38)&lt;=$C38+ROUND(($D38-$C38+1)*$E38,0)-1,"d","r"),"")))</f>
        <v/>
      </c>
      <c r="Z38" s="47" t="str">
        <f aca="false">IF(OR($C38="",$D38=""),"",IF(Tasks!$D38="Milestone",IF(AND($C38&gt;=Z$4,$C38&lt;Z$4+IF($D$3="Day",1,7)),"◆",""),IF(AND($C38&lt;Z$4+IF($D$3="Day",1,7),$D38&gt;=Z$4),IF(MAX(Z$4,$C38)&lt;=$C38+ROUND(($D38-$C38+1)*$E38,0)-1,"d","r"),"")))</f>
        <v/>
      </c>
      <c r="AA38" s="47" t="str">
        <f aca="false">IF(OR($C38="",$D38=""),"",IF(Tasks!$D38="Milestone",IF(AND($C38&gt;=AA$4,$C38&lt;AA$4+IF($D$3="Day",1,7)),"◆",""),IF(AND($C38&lt;AA$4+IF($D$3="Day",1,7),$D38&gt;=AA$4),IF(MAX(AA$4,$C38)&lt;=$C38+ROUND(($D38-$C38+1)*$E38,0)-1,"d","r"),"")))</f>
        <v/>
      </c>
      <c r="AB38" s="47" t="str">
        <f aca="false">IF(OR($C38="",$D38=""),"",IF(Tasks!$D38="Milestone",IF(AND($C38&gt;=AB$4,$C38&lt;AB$4+IF($D$3="Day",1,7)),"◆",""),IF(AND($C38&lt;AB$4+IF($D$3="Day",1,7),$D38&gt;=AB$4),IF(MAX(AB$4,$C38)&lt;=$C38+ROUND(($D38-$C38+1)*$E38,0)-1,"d","r"),"")))</f>
        <v/>
      </c>
      <c r="AC38" s="47" t="str">
        <f aca="false">IF(OR($C38="",$D38=""),"",IF(Tasks!$D38="Milestone",IF(AND($C38&gt;=AC$4,$C38&lt;AC$4+IF($D$3="Day",1,7)),"◆",""),IF(AND($C38&lt;AC$4+IF($D$3="Day",1,7),$D38&gt;=AC$4),IF(MAX(AC$4,$C38)&lt;=$C38+ROUND(($D38-$C38+1)*$E38,0)-1,"d","r"),"")))</f>
        <v/>
      </c>
      <c r="AD38" s="47" t="str">
        <f aca="false">IF(OR($C38="",$D38=""),"",IF(Tasks!$D38="Milestone",IF(AND($C38&gt;=AD$4,$C38&lt;AD$4+IF($D$3="Day",1,7)),"◆",""),IF(AND($C38&lt;AD$4+IF($D$3="Day",1,7),$D38&gt;=AD$4),IF(MAX(AD$4,$C38)&lt;=$C38+ROUND(($D38-$C38+1)*$E38,0)-1,"d","r"),"")))</f>
        <v/>
      </c>
      <c r="AE38" s="47" t="str">
        <f aca="false">IF(OR($C38="",$D38=""),"",IF(Tasks!$D38="Milestone",IF(AND($C38&gt;=AE$4,$C38&lt;AE$4+IF($D$3="Day",1,7)),"◆",""),IF(AND($C38&lt;AE$4+IF($D$3="Day",1,7),$D38&gt;=AE$4),IF(MAX(AE$4,$C38)&lt;=$C38+ROUND(($D38-$C38+1)*$E38,0)-1,"d","r"),"")))</f>
        <v/>
      </c>
      <c r="AF38" s="47" t="str">
        <f aca="false">IF(OR($C38="",$D38=""),"",IF(Tasks!$D38="Milestone",IF(AND($C38&gt;=AF$4,$C38&lt;AF$4+IF($D$3="Day",1,7)),"◆",""),IF(AND($C38&lt;AF$4+IF($D$3="Day",1,7),$D38&gt;=AF$4),IF(MAX(AF$4,$C38)&lt;=$C38+ROUND(($D38-$C38+1)*$E38,0)-1,"d","r"),"")))</f>
        <v/>
      </c>
      <c r="AG38" s="47" t="str">
        <f aca="false">IF(OR($C38="",$D38=""),"",IF(Tasks!$D38="Milestone",IF(AND($C38&gt;=AG$4,$C38&lt;AG$4+IF($D$3="Day",1,7)),"◆",""),IF(AND($C38&lt;AG$4+IF($D$3="Day",1,7),$D38&gt;=AG$4),IF(MAX(AG$4,$C38)&lt;=$C38+ROUND(($D38-$C38+1)*$E38,0)-1,"d","r"),"")))</f>
        <v/>
      </c>
      <c r="AH38" s="47" t="str">
        <f aca="false">IF(OR($C38="",$D38=""),"",IF(Tasks!$D38="Milestone",IF(AND($C38&gt;=AH$4,$C38&lt;AH$4+IF($D$3="Day",1,7)),"◆",""),IF(AND($C38&lt;AH$4+IF($D$3="Day",1,7),$D38&gt;=AH$4),IF(MAX(AH$4,$C38)&lt;=$C38+ROUND(($D38-$C38+1)*$E38,0)-1,"d","r"),"")))</f>
        <v/>
      </c>
      <c r="AI38" s="47" t="str">
        <f aca="false">IF(OR($C38="",$D38=""),"",IF(Tasks!$D38="Milestone",IF(AND($C38&gt;=AI$4,$C38&lt;AI$4+IF($D$3="Day",1,7)),"◆",""),IF(AND($C38&lt;AI$4+IF($D$3="Day",1,7),$D38&gt;=AI$4),IF(MAX(AI$4,$C38)&lt;=$C38+ROUND(($D38-$C38+1)*$E38,0)-1,"d","r"),"")))</f>
        <v/>
      </c>
      <c r="AJ38" s="47" t="str">
        <f aca="false">IF(OR($C38="",$D38=""),"",IF(Tasks!$D38="Milestone",IF(AND($C38&gt;=AJ$4,$C38&lt;AJ$4+IF($D$3="Day",1,7)),"◆",""),IF(AND($C38&lt;AJ$4+IF($D$3="Day",1,7),$D38&gt;=AJ$4),IF(MAX(AJ$4,$C38)&lt;=$C38+ROUND(($D38-$C38+1)*$E38,0)-1,"d","r"),"")))</f>
        <v/>
      </c>
      <c r="AK38" s="47" t="str">
        <f aca="false">IF(OR($C38="",$D38=""),"",IF(Tasks!$D38="Milestone",IF(AND($C38&gt;=AK$4,$C38&lt;AK$4+IF($D$3="Day",1,7)),"◆",""),IF(AND($C38&lt;AK$4+IF($D$3="Day",1,7),$D38&gt;=AK$4),IF(MAX(AK$4,$C38)&lt;=$C38+ROUND(($D38-$C38+1)*$E38,0)-1,"d","r"),"")))</f>
        <v/>
      </c>
      <c r="AL38" s="47" t="str">
        <f aca="false">IF(OR($C38="",$D38=""),"",IF(Tasks!$D38="Milestone",IF(AND($C38&gt;=AL$4,$C38&lt;AL$4+IF($D$3="Day",1,7)),"◆",""),IF(AND($C38&lt;AL$4+IF($D$3="Day",1,7),$D38&gt;=AL$4),IF(MAX(AL$4,$C38)&lt;=$C38+ROUND(($D38-$C38+1)*$E38,0)-1,"d","r"),"")))</f>
        <v/>
      </c>
      <c r="AM38" s="47" t="str">
        <f aca="false">IF(OR($C38="",$D38=""),"",IF(Tasks!$D38="Milestone",IF(AND($C38&gt;=AM$4,$C38&lt;AM$4+IF($D$3="Day",1,7)),"◆",""),IF(AND($C38&lt;AM$4+IF($D$3="Day",1,7),$D38&gt;=AM$4),IF(MAX(AM$4,$C38)&lt;=$C38+ROUND(($D38-$C38+1)*$E38,0)-1,"d","r"),"")))</f>
        <v/>
      </c>
      <c r="AN38" s="47" t="str">
        <f aca="false">IF(OR($C38="",$D38=""),"",IF(Tasks!$D38="Milestone",IF(AND($C38&gt;=AN$4,$C38&lt;AN$4+IF($D$3="Day",1,7)),"◆",""),IF(AND($C38&lt;AN$4+IF($D$3="Day",1,7),$D38&gt;=AN$4),IF(MAX(AN$4,$C38)&lt;=$C38+ROUND(($D38-$C38+1)*$E38,0)-1,"d","r"),"")))</f>
        <v/>
      </c>
      <c r="AO38" s="47" t="str">
        <f aca="false">IF(OR($C38="",$D38=""),"",IF(Tasks!$D38="Milestone",IF(AND($C38&gt;=AO$4,$C38&lt;AO$4+IF($D$3="Day",1,7)),"◆",""),IF(AND($C38&lt;AO$4+IF($D$3="Day",1,7),$D38&gt;=AO$4),IF(MAX(AO$4,$C38)&lt;=$C38+ROUND(($D38-$C38+1)*$E38,0)-1,"d","r"),"")))</f>
        <v/>
      </c>
      <c r="AP38" s="47" t="str">
        <f aca="false">IF(OR($C38="",$D38=""),"",IF(Tasks!$D38="Milestone",IF(AND($C38&gt;=AP$4,$C38&lt;AP$4+IF($D$3="Day",1,7)),"◆",""),IF(AND($C38&lt;AP$4+IF($D$3="Day",1,7),$D38&gt;=AP$4),IF(MAX(AP$4,$C38)&lt;=$C38+ROUND(($D38-$C38+1)*$E38,0)-1,"d","r"),"")))</f>
        <v/>
      </c>
      <c r="AQ38" s="47" t="str">
        <f aca="false">IF(OR($C38="",$D38=""),"",IF(Tasks!$D38="Milestone",IF(AND($C38&gt;=AQ$4,$C38&lt;AQ$4+IF($D$3="Day",1,7)),"◆",""),IF(AND($C38&lt;AQ$4+IF($D$3="Day",1,7),$D38&gt;=AQ$4),IF(MAX(AQ$4,$C38)&lt;=$C38+ROUND(($D38-$C38+1)*$E38,0)-1,"d","r"),"")))</f>
        <v/>
      </c>
      <c r="AR38" s="47" t="str">
        <f aca="false">IF(OR($C38="",$D38=""),"",IF(Tasks!$D38="Milestone",IF(AND($C38&gt;=AR$4,$C38&lt;AR$4+IF($D$3="Day",1,7)),"◆",""),IF(AND($C38&lt;AR$4+IF($D$3="Day",1,7),$D38&gt;=AR$4),IF(MAX(AR$4,$C38)&lt;=$C38+ROUND(($D38-$C38+1)*$E38,0)-1,"d","r"),"")))</f>
        <v/>
      </c>
      <c r="AS38" s="47" t="str">
        <f aca="false">IF(OR($C38="",$D38=""),"",IF(Tasks!$D38="Milestone",IF(AND($C38&gt;=AS$4,$C38&lt;AS$4+IF($D$3="Day",1,7)),"◆",""),IF(AND($C38&lt;AS$4+IF($D$3="Day",1,7),$D38&gt;=AS$4),IF(MAX(AS$4,$C38)&lt;=$C38+ROUND(($D38-$C38+1)*$E38,0)-1,"d","r"),"")))</f>
        <v/>
      </c>
      <c r="AT38" s="47" t="str">
        <f aca="false">IF(OR($C38="",$D38=""),"",IF(Tasks!$D38="Milestone",IF(AND($C38&gt;=AT$4,$C38&lt;AT$4+IF($D$3="Day",1,7)),"◆",""),IF(AND($C38&lt;AT$4+IF($D$3="Day",1,7),$D38&gt;=AT$4),IF(MAX(AT$4,$C38)&lt;=$C38+ROUND(($D38-$C38+1)*$E38,0)-1,"d","r"),"")))</f>
        <v/>
      </c>
      <c r="AU38" s="47" t="str">
        <f aca="false">IF(OR($C38="",$D38=""),"",IF(Tasks!$D38="Milestone",IF(AND($C38&gt;=AU$4,$C38&lt;AU$4+IF($D$3="Day",1,7)),"◆",""),IF(AND($C38&lt;AU$4+IF($D$3="Day",1,7),$D38&gt;=AU$4),IF(MAX(AU$4,$C38)&lt;=$C38+ROUND(($D38-$C38+1)*$E38,0)-1,"d","r"),"")))</f>
        <v/>
      </c>
      <c r="AV38" s="47" t="str">
        <f aca="false">IF(OR($C38="",$D38=""),"",IF(Tasks!$D38="Milestone",IF(AND($C38&gt;=AV$4,$C38&lt;AV$4+IF($D$3="Day",1,7)),"◆",""),IF(AND($C38&lt;AV$4+IF($D$3="Day",1,7),$D38&gt;=AV$4),IF(MAX(AV$4,$C38)&lt;=$C38+ROUND(($D38-$C38+1)*$E38,0)-1,"d","r"),"")))</f>
        <v/>
      </c>
      <c r="AW38" s="47" t="str">
        <f aca="false">IF(OR($C38="",$D38=""),"",IF(Tasks!$D38="Milestone",IF(AND($C38&gt;=AW$4,$C38&lt;AW$4+IF($D$3="Day",1,7)),"◆",""),IF(AND($C38&lt;AW$4+IF($D$3="Day",1,7),$D38&gt;=AW$4),IF(MAX(AW$4,$C38)&lt;=$C38+ROUND(($D38-$C38+1)*$E38,0)-1,"d","r"),"")))</f>
        <v/>
      </c>
      <c r="AX38" s="47" t="str">
        <f aca="false">IF(OR($C38="",$D38=""),"",IF(Tasks!$D38="Milestone",IF(AND($C38&gt;=AX$4,$C38&lt;AX$4+IF($D$3="Day",1,7)),"◆",""),IF(AND($C38&lt;AX$4+IF($D$3="Day",1,7),$D38&gt;=AX$4),IF(MAX(AX$4,$C38)&lt;=$C38+ROUND(($D38-$C38+1)*$E38,0)-1,"d","r"),"")))</f>
        <v/>
      </c>
      <c r="AY38" s="47" t="str">
        <f aca="false">IF(OR($C38="",$D38=""),"",IF(Tasks!$D38="Milestone",IF(AND($C38&gt;=AY$4,$C38&lt;AY$4+IF($D$3="Day",1,7)),"◆",""),IF(AND($C38&lt;AY$4+IF($D$3="Day",1,7),$D38&gt;=AY$4),IF(MAX(AY$4,$C38)&lt;=$C38+ROUND(($D38-$C38+1)*$E38,0)-1,"d","r"),"")))</f>
        <v/>
      </c>
      <c r="AZ38" s="47" t="str">
        <f aca="false">IF(OR($C38="",$D38=""),"",IF(Tasks!$D38="Milestone",IF(AND($C38&gt;=AZ$4,$C38&lt;AZ$4+IF($D$3="Day",1,7)),"◆",""),IF(AND($C38&lt;AZ$4+IF($D$3="Day",1,7),$D38&gt;=AZ$4),IF(MAX(AZ$4,$C38)&lt;=$C38+ROUND(($D38-$C38+1)*$E38,0)-1,"d","r"),"")))</f>
        <v/>
      </c>
      <c r="BA38" s="47" t="str">
        <f aca="false">IF(OR($C38="",$D38=""),"",IF(Tasks!$D38="Milestone",IF(AND($C38&gt;=BA$4,$C38&lt;BA$4+IF($D$3="Day",1,7)),"◆",""),IF(AND($C38&lt;BA$4+IF($D$3="Day",1,7),$D38&gt;=BA$4),IF(MAX(BA$4,$C38)&lt;=$C38+ROUND(($D38-$C38+1)*$E38,0)-1,"d","r"),"")))</f>
        <v/>
      </c>
      <c r="BB38" s="47" t="str">
        <f aca="false">IF(OR($C38="",$D38=""),"",IF(Tasks!$D38="Milestone",IF(AND($C38&gt;=BB$4,$C38&lt;BB$4+IF($D$3="Day",1,7)),"◆",""),IF(AND($C38&lt;BB$4+IF($D$3="Day",1,7),$D38&gt;=BB$4),IF(MAX(BB$4,$C38)&lt;=$C38+ROUND(($D38-$C38+1)*$E38,0)-1,"d","r"),"")))</f>
        <v/>
      </c>
      <c r="BC38" s="47" t="str">
        <f aca="false">IF(OR($C38="",$D38=""),"",IF(Tasks!$D38="Milestone",IF(AND($C38&gt;=BC$4,$C38&lt;BC$4+IF($D$3="Day",1,7)),"◆",""),IF(AND($C38&lt;BC$4+IF($D$3="Day",1,7),$D38&gt;=BC$4),IF(MAX(BC$4,$C38)&lt;=$C38+ROUND(($D38-$C38+1)*$E38,0)-1,"d","r"),"")))</f>
        <v/>
      </c>
      <c r="BD38" s="47" t="str">
        <f aca="false">IF(OR($C38="",$D38=""),"",IF(Tasks!$D38="Milestone",IF(AND($C38&gt;=BD$4,$C38&lt;BD$4+IF($D$3="Day",1,7)),"◆",""),IF(AND($C38&lt;BD$4+IF($D$3="Day",1,7),$D38&gt;=BD$4),IF(MAX(BD$4,$C38)&lt;=$C38+ROUND(($D38-$C38+1)*$E38,0)-1,"d","r"),"")))</f>
        <v/>
      </c>
      <c r="BE38" s="47" t="str">
        <f aca="false">IF(OR($C38="",$D38=""),"",IF(Tasks!$D38="Milestone",IF(AND($C38&gt;=BE$4,$C38&lt;BE$4+IF($D$3="Day",1,7)),"◆",""),IF(AND($C38&lt;BE$4+IF($D$3="Day",1,7),$D38&gt;=BE$4),IF(MAX(BE$4,$C38)&lt;=$C38+ROUND(($D38-$C38+1)*$E38,0)-1,"d","r"),"")))</f>
        <v/>
      </c>
    </row>
    <row r="39" customFormat="false" ht="18" hidden="false" customHeight="true" outlineLevel="0" collapsed="false">
      <c r="A39" s="43" t="str">
        <f aca="false">IF(Tasks!$B39="","",IF(Tasks!$D39="Milestone","◆ ","")&amp;Tasks!B39)</f>
        <v/>
      </c>
      <c r="B39" s="44" t="str">
        <f aca="false">IF(Tasks!$B39="","",IF(Tasks!C39="","",Tasks!C39))</f>
        <v/>
      </c>
      <c r="C39" s="45" t="str">
        <f aca="false">IF(OR(Tasks!$B39="",Tasks!E39=""),"",Tasks!E39)</f>
        <v/>
      </c>
      <c r="D39" s="45" t="str">
        <f aca="false">IF(Tasks!$B39="","",Tasks!G39)</f>
        <v/>
      </c>
      <c r="E39" s="46" t="str">
        <f aca="false">IF(Tasks!$B39="","",N(Tasks!H39))</f>
        <v/>
      </c>
      <c r="F39" s="47" t="str">
        <f aca="false">IF(OR($C39="",$D39=""),"",IF(Tasks!$D39="Milestone",IF(AND($C39&gt;=F$4,$C39&lt;F$4+IF($D$3="Day",1,7)),"◆",""),IF(AND($C39&lt;F$4+IF($D$3="Day",1,7),$D39&gt;=F$4),IF(MAX(F$4,$C39)&lt;=$C39+ROUND(($D39-$C39+1)*$E39,0)-1,"d","r"),"")))</f>
        <v/>
      </c>
      <c r="G39" s="47" t="str">
        <f aca="false">IF(OR($C39="",$D39=""),"",IF(Tasks!$D39="Milestone",IF(AND($C39&gt;=G$4,$C39&lt;G$4+IF($D$3="Day",1,7)),"◆",""),IF(AND($C39&lt;G$4+IF($D$3="Day",1,7),$D39&gt;=G$4),IF(MAX(G$4,$C39)&lt;=$C39+ROUND(($D39-$C39+1)*$E39,0)-1,"d","r"),"")))</f>
        <v/>
      </c>
      <c r="H39" s="47" t="str">
        <f aca="false">IF(OR($C39="",$D39=""),"",IF(Tasks!$D39="Milestone",IF(AND($C39&gt;=H$4,$C39&lt;H$4+IF($D$3="Day",1,7)),"◆",""),IF(AND($C39&lt;H$4+IF($D$3="Day",1,7),$D39&gt;=H$4),IF(MAX(H$4,$C39)&lt;=$C39+ROUND(($D39-$C39+1)*$E39,0)-1,"d","r"),"")))</f>
        <v/>
      </c>
      <c r="I39" s="47" t="str">
        <f aca="false">IF(OR($C39="",$D39=""),"",IF(Tasks!$D39="Milestone",IF(AND($C39&gt;=I$4,$C39&lt;I$4+IF($D$3="Day",1,7)),"◆",""),IF(AND($C39&lt;I$4+IF($D$3="Day",1,7),$D39&gt;=I$4),IF(MAX(I$4,$C39)&lt;=$C39+ROUND(($D39-$C39+1)*$E39,0)-1,"d","r"),"")))</f>
        <v/>
      </c>
      <c r="J39" s="47" t="str">
        <f aca="false">IF(OR($C39="",$D39=""),"",IF(Tasks!$D39="Milestone",IF(AND($C39&gt;=J$4,$C39&lt;J$4+IF($D$3="Day",1,7)),"◆",""),IF(AND($C39&lt;J$4+IF($D$3="Day",1,7),$D39&gt;=J$4),IF(MAX(J$4,$C39)&lt;=$C39+ROUND(($D39-$C39+1)*$E39,0)-1,"d","r"),"")))</f>
        <v/>
      </c>
      <c r="K39" s="47" t="str">
        <f aca="false">IF(OR($C39="",$D39=""),"",IF(Tasks!$D39="Milestone",IF(AND($C39&gt;=K$4,$C39&lt;K$4+IF($D$3="Day",1,7)),"◆",""),IF(AND($C39&lt;K$4+IF($D$3="Day",1,7),$D39&gt;=K$4),IF(MAX(K$4,$C39)&lt;=$C39+ROUND(($D39-$C39+1)*$E39,0)-1,"d","r"),"")))</f>
        <v/>
      </c>
      <c r="L39" s="47" t="str">
        <f aca="false">IF(OR($C39="",$D39=""),"",IF(Tasks!$D39="Milestone",IF(AND($C39&gt;=L$4,$C39&lt;L$4+IF($D$3="Day",1,7)),"◆",""),IF(AND($C39&lt;L$4+IF($D$3="Day",1,7),$D39&gt;=L$4),IF(MAX(L$4,$C39)&lt;=$C39+ROUND(($D39-$C39+1)*$E39,0)-1,"d","r"),"")))</f>
        <v/>
      </c>
      <c r="M39" s="47" t="str">
        <f aca="false">IF(OR($C39="",$D39=""),"",IF(Tasks!$D39="Milestone",IF(AND($C39&gt;=M$4,$C39&lt;M$4+IF($D$3="Day",1,7)),"◆",""),IF(AND($C39&lt;M$4+IF($D$3="Day",1,7),$D39&gt;=M$4),IF(MAX(M$4,$C39)&lt;=$C39+ROUND(($D39-$C39+1)*$E39,0)-1,"d","r"),"")))</f>
        <v/>
      </c>
      <c r="N39" s="47" t="str">
        <f aca="false">IF(OR($C39="",$D39=""),"",IF(Tasks!$D39="Milestone",IF(AND($C39&gt;=N$4,$C39&lt;N$4+IF($D$3="Day",1,7)),"◆",""),IF(AND($C39&lt;N$4+IF($D$3="Day",1,7),$D39&gt;=N$4),IF(MAX(N$4,$C39)&lt;=$C39+ROUND(($D39-$C39+1)*$E39,0)-1,"d","r"),"")))</f>
        <v/>
      </c>
      <c r="O39" s="47" t="str">
        <f aca="false">IF(OR($C39="",$D39=""),"",IF(Tasks!$D39="Milestone",IF(AND($C39&gt;=O$4,$C39&lt;O$4+IF($D$3="Day",1,7)),"◆",""),IF(AND($C39&lt;O$4+IF($D$3="Day",1,7),$D39&gt;=O$4),IF(MAX(O$4,$C39)&lt;=$C39+ROUND(($D39-$C39+1)*$E39,0)-1,"d","r"),"")))</f>
        <v/>
      </c>
      <c r="P39" s="47" t="str">
        <f aca="false">IF(OR($C39="",$D39=""),"",IF(Tasks!$D39="Milestone",IF(AND($C39&gt;=P$4,$C39&lt;P$4+IF($D$3="Day",1,7)),"◆",""),IF(AND($C39&lt;P$4+IF($D$3="Day",1,7),$D39&gt;=P$4),IF(MAX(P$4,$C39)&lt;=$C39+ROUND(($D39-$C39+1)*$E39,0)-1,"d","r"),"")))</f>
        <v/>
      </c>
      <c r="Q39" s="47" t="str">
        <f aca="false">IF(OR($C39="",$D39=""),"",IF(Tasks!$D39="Milestone",IF(AND($C39&gt;=Q$4,$C39&lt;Q$4+IF($D$3="Day",1,7)),"◆",""),IF(AND($C39&lt;Q$4+IF($D$3="Day",1,7),$D39&gt;=Q$4),IF(MAX(Q$4,$C39)&lt;=$C39+ROUND(($D39-$C39+1)*$E39,0)-1,"d","r"),"")))</f>
        <v/>
      </c>
      <c r="R39" s="47" t="str">
        <f aca="false">IF(OR($C39="",$D39=""),"",IF(Tasks!$D39="Milestone",IF(AND($C39&gt;=R$4,$C39&lt;R$4+IF($D$3="Day",1,7)),"◆",""),IF(AND($C39&lt;R$4+IF($D$3="Day",1,7),$D39&gt;=R$4),IF(MAX(R$4,$C39)&lt;=$C39+ROUND(($D39-$C39+1)*$E39,0)-1,"d","r"),"")))</f>
        <v/>
      </c>
      <c r="S39" s="47" t="str">
        <f aca="false">IF(OR($C39="",$D39=""),"",IF(Tasks!$D39="Milestone",IF(AND($C39&gt;=S$4,$C39&lt;S$4+IF($D$3="Day",1,7)),"◆",""),IF(AND($C39&lt;S$4+IF($D$3="Day",1,7),$D39&gt;=S$4),IF(MAX(S$4,$C39)&lt;=$C39+ROUND(($D39-$C39+1)*$E39,0)-1,"d","r"),"")))</f>
        <v/>
      </c>
      <c r="T39" s="47" t="str">
        <f aca="false">IF(OR($C39="",$D39=""),"",IF(Tasks!$D39="Milestone",IF(AND($C39&gt;=T$4,$C39&lt;T$4+IF($D$3="Day",1,7)),"◆",""),IF(AND($C39&lt;T$4+IF($D$3="Day",1,7),$D39&gt;=T$4),IF(MAX(T$4,$C39)&lt;=$C39+ROUND(($D39-$C39+1)*$E39,0)-1,"d","r"),"")))</f>
        <v/>
      </c>
      <c r="U39" s="47" t="str">
        <f aca="false">IF(OR($C39="",$D39=""),"",IF(Tasks!$D39="Milestone",IF(AND($C39&gt;=U$4,$C39&lt;U$4+IF($D$3="Day",1,7)),"◆",""),IF(AND($C39&lt;U$4+IF($D$3="Day",1,7),$D39&gt;=U$4),IF(MAX(U$4,$C39)&lt;=$C39+ROUND(($D39-$C39+1)*$E39,0)-1,"d","r"),"")))</f>
        <v/>
      </c>
      <c r="V39" s="47" t="str">
        <f aca="false">IF(OR($C39="",$D39=""),"",IF(Tasks!$D39="Milestone",IF(AND($C39&gt;=V$4,$C39&lt;V$4+IF($D$3="Day",1,7)),"◆",""),IF(AND($C39&lt;V$4+IF($D$3="Day",1,7),$D39&gt;=V$4),IF(MAX(V$4,$C39)&lt;=$C39+ROUND(($D39-$C39+1)*$E39,0)-1,"d","r"),"")))</f>
        <v/>
      </c>
      <c r="W39" s="47" t="str">
        <f aca="false">IF(OR($C39="",$D39=""),"",IF(Tasks!$D39="Milestone",IF(AND($C39&gt;=W$4,$C39&lt;W$4+IF($D$3="Day",1,7)),"◆",""),IF(AND($C39&lt;W$4+IF($D$3="Day",1,7),$D39&gt;=W$4),IF(MAX(W$4,$C39)&lt;=$C39+ROUND(($D39-$C39+1)*$E39,0)-1,"d","r"),"")))</f>
        <v/>
      </c>
      <c r="X39" s="47" t="str">
        <f aca="false">IF(OR($C39="",$D39=""),"",IF(Tasks!$D39="Milestone",IF(AND($C39&gt;=X$4,$C39&lt;X$4+IF($D$3="Day",1,7)),"◆",""),IF(AND($C39&lt;X$4+IF($D$3="Day",1,7),$D39&gt;=X$4),IF(MAX(X$4,$C39)&lt;=$C39+ROUND(($D39-$C39+1)*$E39,0)-1,"d","r"),"")))</f>
        <v/>
      </c>
      <c r="Y39" s="47" t="str">
        <f aca="false">IF(OR($C39="",$D39=""),"",IF(Tasks!$D39="Milestone",IF(AND($C39&gt;=Y$4,$C39&lt;Y$4+IF($D$3="Day",1,7)),"◆",""),IF(AND($C39&lt;Y$4+IF($D$3="Day",1,7),$D39&gt;=Y$4),IF(MAX(Y$4,$C39)&lt;=$C39+ROUND(($D39-$C39+1)*$E39,0)-1,"d","r"),"")))</f>
        <v/>
      </c>
      <c r="Z39" s="47" t="str">
        <f aca="false">IF(OR($C39="",$D39=""),"",IF(Tasks!$D39="Milestone",IF(AND($C39&gt;=Z$4,$C39&lt;Z$4+IF($D$3="Day",1,7)),"◆",""),IF(AND($C39&lt;Z$4+IF($D$3="Day",1,7),$D39&gt;=Z$4),IF(MAX(Z$4,$C39)&lt;=$C39+ROUND(($D39-$C39+1)*$E39,0)-1,"d","r"),"")))</f>
        <v/>
      </c>
      <c r="AA39" s="47" t="str">
        <f aca="false">IF(OR($C39="",$D39=""),"",IF(Tasks!$D39="Milestone",IF(AND($C39&gt;=AA$4,$C39&lt;AA$4+IF($D$3="Day",1,7)),"◆",""),IF(AND($C39&lt;AA$4+IF($D$3="Day",1,7),$D39&gt;=AA$4),IF(MAX(AA$4,$C39)&lt;=$C39+ROUND(($D39-$C39+1)*$E39,0)-1,"d","r"),"")))</f>
        <v/>
      </c>
      <c r="AB39" s="47" t="str">
        <f aca="false">IF(OR($C39="",$D39=""),"",IF(Tasks!$D39="Milestone",IF(AND($C39&gt;=AB$4,$C39&lt;AB$4+IF($D$3="Day",1,7)),"◆",""),IF(AND($C39&lt;AB$4+IF($D$3="Day",1,7),$D39&gt;=AB$4),IF(MAX(AB$4,$C39)&lt;=$C39+ROUND(($D39-$C39+1)*$E39,0)-1,"d","r"),"")))</f>
        <v/>
      </c>
      <c r="AC39" s="47" t="str">
        <f aca="false">IF(OR($C39="",$D39=""),"",IF(Tasks!$D39="Milestone",IF(AND($C39&gt;=AC$4,$C39&lt;AC$4+IF($D$3="Day",1,7)),"◆",""),IF(AND($C39&lt;AC$4+IF($D$3="Day",1,7),$D39&gt;=AC$4),IF(MAX(AC$4,$C39)&lt;=$C39+ROUND(($D39-$C39+1)*$E39,0)-1,"d","r"),"")))</f>
        <v/>
      </c>
      <c r="AD39" s="47" t="str">
        <f aca="false">IF(OR($C39="",$D39=""),"",IF(Tasks!$D39="Milestone",IF(AND($C39&gt;=AD$4,$C39&lt;AD$4+IF($D$3="Day",1,7)),"◆",""),IF(AND($C39&lt;AD$4+IF($D$3="Day",1,7),$D39&gt;=AD$4),IF(MAX(AD$4,$C39)&lt;=$C39+ROUND(($D39-$C39+1)*$E39,0)-1,"d","r"),"")))</f>
        <v/>
      </c>
      <c r="AE39" s="47" t="str">
        <f aca="false">IF(OR($C39="",$D39=""),"",IF(Tasks!$D39="Milestone",IF(AND($C39&gt;=AE$4,$C39&lt;AE$4+IF($D$3="Day",1,7)),"◆",""),IF(AND($C39&lt;AE$4+IF($D$3="Day",1,7),$D39&gt;=AE$4),IF(MAX(AE$4,$C39)&lt;=$C39+ROUND(($D39-$C39+1)*$E39,0)-1,"d","r"),"")))</f>
        <v/>
      </c>
      <c r="AF39" s="47" t="str">
        <f aca="false">IF(OR($C39="",$D39=""),"",IF(Tasks!$D39="Milestone",IF(AND($C39&gt;=AF$4,$C39&lt;AF$4+IF($D$3="Day",1,7)),"◆",""),IF(AND($C39&lt;AF$4+IF($D$3="Day",1,7),$D39&gt;=AF$4),IF(MAX(AF$4,$C39)&lt;=$C39+ROUND(($D39-$C39+1)*$E39,0)-1,"d","r"),"")))</f>
        <v/>
      </c>
      <c r="AG39" s="47" t="str">
        <f aca="false">IF(OR($C39="",$D39=""),"",IF(Tasks!$D39="Milestone",IF(AND($C39&gt;=AG$4,$C39&lt;AG$4+IF($D$3="Day",1,7)),"◆",""),IF(AND($C39&lt;AG$4+IF($D$3="Day",1,7),$D39&gt;=AG$4),IF(MAX(AG$4,$C39)&lt;=$C39+ROUND(($D39-$C39+1)*$E39,0)-1,"d","r"),"")))</f>
        <v/>
      </c>
      <c r="AH39" s="47" t="str">
        <f aca="false">IF(OR($C39="",$D39=""),"",IF(Tasks!$D39="Milestone",IF(AND($C39&gt;=AH$4,$C39&lt;AH$4+IF($D$3="Day",1,7)),"◆",""),IF(AND($C39&lt;AH$4+IF($D$3="Day",1,7),$D39&gt;=AH$4),IF(MAX(AH$4,$C39)&lt;=$C39+ROUND(($D39-$C39+1)*$E39,0)-1,"d","r"),"")))</f>
        <v/>
      </c>
      <c r="AI39" s="47" t="str">
        <f aca="false">IF(OR($C39="",$D39=""),"",IF(Tasks!$D39="Milestone",IF(AND($C39&gt;=AI$4,$C39&lt;AI$4+IF($D$3="Day",1,7)),"◆",""),IF(AND($C39&lt;AI$4+IF($D$3="Day",1,7),$D39&gt;=AI$4),IF(MAX(AI$4,$C39)&lt;=$C39+ROUND(($D39-$C39+1)*$E39,0)-1,"d","r"),"")))</f>
        <v/>
      </c>
      <c r="AJ39" s="47" t="str">
        <f aca="false">IF(OR($C39="",$D39=""),"",IF(Tasks!$D39="Milestone",IF(AND($C39&gt;=AJ$4,$C39&lt;AJ$4+IF($D$3="Day",1,7)),"◆",""),IF(AND($C39&lt;AJ$4+IF($D$3="Day",1,7),$D39&gt;=AJ$4),IF(MAX(AJ$4,$C39)&lt;=$C39+ROUND(($D39-$C39+1)*$E39,0)-1,"d","r"),"")))</f>
        <v/>
      </c>
      <c r="AK39" s="47" t="str">
        <f aca="false">IF(OR($C39="",$D39=""),"",IF(Tasks!$D39="Milestone",IF(AND($C39&gt;=AK$4,$C39&lt;AK$4+IF($D$3="Day",1,7)),"◆",""),IF(AND($C39&lt;AK$4+IF($D$3="Day",1,7),$D39&gt;=AK$4),IF(MAX(AK$4,$C39)&lt;=$C39+ROUND(($D39-$C39+1)*$E39,0)-1,"d","r"),"")))</f>
        <v/>
      </c>
      <c r="AL39" s="47" t="str">
        <f aca="false">IF(OR($C39="",$D39=""),"",IF(Tasks!$D39="Milestone",IF(AND($C39&gt;=AL$4,$C39&lt;AL$4+IF($D$3="Day",1,7)),"◆",""),IF(AND($C39&lt;AL$4+IF($D$3="Day",1,7),$D39&gt;=AL$4),IF(MAX(AL$4,$C39)&lt;=$C39+ROUND(($D39-$C39+1)*$E39,0)-1,"d","r"),"")))</f>
        <v/>
      </c>
      <c r="AM39" s="47" t="str">
        <f aca="false">IF(OR($C39="",$D39=""),"",IF(Tasks!$D39="Milestone",IF(AND($C39&gt;=AM$4,$C39&lt;AM$4+IF($D$3="Day",1,7)),"◆",""),IF(AND($C39&lt;AM$4+IF($D$3="Day",1,7),$D39&gt;=AM$4),IF(MAX(AM$4,$C39)&lt;=$C39+ROUND(($D39-$C39+1)*$E39,0)-1,"d","r"),"")))</f>
        <v/>
      </c>
      <c r="AN39" s="47" t="str">
        <f aca="false">IF(OR($C39="",$D39=""),"",IF(Tasks!$D39="Milestone",IF(AND($C39&gt;=AN$4,$C39&lt;AN$4+IF($D$3="Day",1,7)),"◆",""),IF(AND($C39&lt;AN$4+IF($D$3="Day",1,7),$D39&gt;=AN$4),IF(MAX(AN$4,$C39)&lt;=$C39+ROUND(($D39-$C39+1)*$E39,0)-1,"d","r"),"")))</f>
        <v/>
      </c>
      <c r="AO39" s="47" t="str">
        <f aca="false">IF(OR($C39="",$D39=""),"",IF(Tasks!$D39="Milestone",IF(AND($C39&gt;=AO$4,$C39&lt;AO$4+IF($D$3="Day",1,7)),"◆",""),IF(AND($C39&lt;AO$4+IF($D$3="Day",1,7),$D39&gt;=AO$4),IF(MAX(AO$4,$C39)&lt;=$C39+ROUND(($D39-$C39+1)*$E39,0)-1,"d","r"),"")))</f>
        <v/>
      </c>
      <c r="AP39" s="47" t="str">
        <f aca="false">IF(OR($C39="",$D39=""),"",IF(Tasks!$D39="Milestone",IF(AND($C39&gt;=AP$4,$C39&lt;AP$4+IF($D$3="Day",1,7)),"◆",""),IF(AND($C39&lt;AP$4+IF($D$3="Day",1,7),$D39&gt;=AP$4),IF(MAX(AP$4,$C39)&lt;=$C39+ROUND(($D39-$C39+1)*$E39,0)-1,"d","r"),"")))</f>
        <v/>
      </c>
      <c r="AQ39" s="47" t="str">
        <f aca="false">IF(OR($C39="",$D39=""),"",IF(Tasks!$D39="Milestone",IF(AND($C39&gt;=AQ$4,$C39&lt;AQ$4+IF($D$3="Day",1,7)),"◆",""),IF(AND($C39&lt;AQ$4+IF($D$3="Day",1,7),$D39&gt;=AQ$4),IF(MAX(AQ$4,$C39)&lt;=$C39+ROUND(($D39-$C39+1)*$E39,0)-1,"d","r"),"")))</f>
        <v/>
      </c>
      <c r="AR39" s="47" t="str">
        <f aca="false">IF(OR($C39="",$D39=""),"",IF(Tasks!$D39="Milestone",IF(AND($C39&gt;=AR$4,$C39&lt;AR$4+IF($D$3="Day",1,7)),"◆",""),IF(AND($C39&lt;AR$4+IF($D$3="Day",1,7),$D39&gt;=AR$4),IF(MAX(AR$4,$C39)&lt;=$C39+ROUND(($D39-$C39+1)*$E39,0)-1,"d","r"),"")))</f>
        <v/>
      </c>
      <c r="AS39" s="47" t="str">
        <f aca="false">IF(OR($C39="",$D39=""),"",IF(Tasks!$D39="Milestone",IF(AND($C39&gt;=AS$4,$C39&lt;AS$4+IF($D$3="Day",1,7)),"◆",""),IF(AND($C39&lt;AS$4+IF($D$3="Day",1,7),$D39&gt;=AS$4),IF(MAX(AS$4,$C39)&lt;=$C39+ROUND(($D39-$C39+1)*$E39,0)-1,"d","r"),"")))</f>
        <v/>
      </c>
      <c r="AT39" s="47" t="str">
        <f aca="false">IF(OR($C39="",$D39=""),"",IF(Tasks!$D39="Milestone",IF(AND($C39&gt;=AT$4,$C39&lt;AT$4+IF($D$3="Day",1,7)),"◆",""),IF(AND($C39&lt;AT$4+IF($D$3="Day",1,7),$D39&gt;=AT$4),IF(MAX(AT$4,$C39)&lt;=$C39+ROUND(($D39-$C39+1)*$E39,0)-1,"d","r"),"")))</f>
        <v/>
      </c>
      <c r="AU39" s="47" t="str">
        <f aca="false">IF(OR($C39="",$D39=""),"",IF(Tasks!$D39="Milestone",IF(AND($C39&gt;=AU$4,$C39&lt;AU$4+IF($D$3="Day",1,7)),"◆",""),IF(AND($C39&lt;AU$4+IF($D$3="Day",1,7),$D39&gt;=AU$4),IF(MAX(AU$4,$C39)&lt;=$C39+ROUND(($D39-$C39+1)*$E39,0)-1,"d","r"),"")))</f>
        <v/>
      </c>
      <c r="AV39" s="47" t="str">
        <f aca="false">IF(OR($C39="",$D39=""),"",IF(Tasks!$D39="Milestone",IF(AND($C39&gt;=AV$4,$C39&lt;AV$4+IF($D$3="Day",1,7)),"◆",""),IF(AND($C39&lt;AV$4+IF($D$3="Day",1,7),$D39&gt;=AV$4),IF(MAX(AV$4,$C39)&lt;=$C39+ROUND(($D39-$C39+1)*$E39,0)-1,"d","r"),"")))</f>
        <v/>
      </c>
      <c r="AW39" s="47" t="str">
        <f aca="false">IF(OR($C39="",$D39=""),"",IF(Tasks!$D39="Milestone",IF(AND($C39&gt;=AW$4,$C39&lt;AW$4+IF($D$3="Day",1,7)),"◆",""),IF(AND($C39&lt;AW$4+IF($D$3="Day",1,7),$D39&gt;=AW$4),IF(MAX(AW$4,$C39)&lt;=$C39+ROUND(($D39-$C39+1)*$E39,0)-1,"d","r"),"")))</f>
        <v/>
      </c>
      <c r="AX39" s="47" t="str">
        <f aca="false">IF(OR($C39="",$D39=""),"",IF(Tasks!$D39="Milestone",IF(AND($C39&gt;=AX$4,$C39&lt;AX$4+IF($D$3="Day",1,7)),"◆",""),IF(AND($C39&lt;AX$4+IF($D$3="Day",1,7),$D39&gt;=AX$4),IF(MAX(AX$4,$C39)&lt;=$C39+ROUND(($D39-$C39+1)*$E39,0)-1,"d","r"),"")))</f>
        <v/>
      </c>
      <c r="AY39" s="47" t="str">
        <f aca="false">IF(OR($C39="",$D39=""),"",IF(Tasks!$D39="Milestone",IF(AND($C39&gt;=AY$4,$C39&lt;AY$4+IF($D$3="Day",1,7)),"◆",""),IF(AND($C39&lt;AY$4+IF($D$3="Day",1,7),$D39&gt;=AY$4),IF(MAX(AY$4,$C39)&lt;=$C39+ROUND(($D39-$C39+1)*$E39,0)-1,"d","r"),"")))</f>
        <v/>
      </c>
      <c r="AZ39" s="47" t="str">
        <f aca="false">IF(OR($C39="",$D39=""),"",IF(Tasks!$D39="Milestone",IF(AND($C39&gt;=AZ$4,$C39&lt;AZ$4+IF($D$3="Day",1,7)),"◆",""),IF(AND($C39&lt;AZ$4+IF($D$3="Day",1,7),$D39&gt;=AZ$4),IF(MAX(AZ$4,$C39)&lt;=$C39+ROUND(($D39-$C39+1)*$E39,0)-1,"d","r"),"")))</f>
        <v/>
      </c>
      <c r="BA39" s="47" t="str">
        <f aca="false">IF(OR($C39="",$D39=""),"",IF(Tasks!$D39="Milestone",IF(AND($C39&gt;=BA$4,$C39&lt;BA$4+IF($D$3="Day",1,7)),"◆",""),IF(AND($C39&lt;BA$4+IF($D$3="Day",1,7),$D39&gt;=BA$4),IF(MAX(BA$4,$C39)&lt;=$C39+ROUND(($D39-$C39+1)*$E39,0)-1,"d","r"),"")))</f>
        <v/>
      </c>
      <c r="BB39" s="47" t="str">
        <f aca="false">IF(OR($C39="",$D39=""),"",IF(Tasks!$D39="Milestone",IF(AND($C39&gt;=BB$4,$C39&lt;BB$4+IF($D$3="Day",1,7)),"◆",""),IF(AND($C39&lt;BB$4+IF($D$3="Day",1,7),$D39&gt;=BB$4),IF(MAX(BB$4,$C39)&lt;=$C39+ROUND(($D39-$C39+1)*$E39,0)-1,"d","r"),"")))</f>
        <v/>
      </c>
      <c r="BC39" s="47" t="str">
        <f aca="false">IF(OR($C39="",$D39=""),"",IF(Tasks!$D39="Milestone",IF(AND($C39&gt;=BC$4,$C39&lt;BC$4+IF($D$3="Day",1,7)),"◆",""),IF(AND($C39&lt;BC$4+IF($D$3="Day",1,7),$D39&gt;=BC$4),IF(MAX(BC$4,$C39)&lt;=$C39+ROUND(($D39-$C39+1)*$E39,0)-1,"d","r"),"")))</f>
        <v/>
      </c>
      <c r="BD39" s="47" t="str">
        <f aca="false">IF(OR($C39="",$D39=""),"",IF(Tasks!$D39="Milestone",IF(AND($C39&gt;=BD$4,$C39&lt;BD$4+IF($D$3="Day",1,7)),"◆",""),IF(AND($C39&lt;BD$4+IF($D$3="Day",1,7),$D39&gt;=BD$4),IF(MAX(BD$4,$C39)&lt;=$C39+ROUND(($D39-$C39+1)*$E39,0)-1,"d","r"),"")))</f>
        <v/>
      </c>
      <c r="BE39" s="47" t="str">
        <f aca="false">IF(OR($C39="",$D39=""),"",IF(Tasks!$D39="Milestone",IF(AND($C39&gt;=BE$4,$C39&lt;BE$4+IF($D$3="Day",1,7)),"◆",""),IF(AND($C39&lt;BE$4+IF($D$3="Day",1,7),$D39&gt;=BE$4),IF(MAX(BE$4,$C39)&lt;=$C39+ROUND(($D39-$C39+1)*$E39,0)-1,"d","r"),"")))</f>
        <v/>
      </c>
    </row>
    <row r="40" customFormat="false" ht="18" hidden="false" customHeight="true" outlineLevel="0" collapsed="false">
      <c r="A40" s="43" t="str">
        <f aca="false">IF(Tasks!$B40="","",IF(Tasks!$D40="Milestone","◆ ","")&amp;Tasks!B40)</f>
        <v/>
      </c>
      <c r="B40" s="44" t="str">
        <f aca="false">IF(Tasks!$B40="","",IF(Tasks!C40="","",Tasks!C40))</f>
        <v/>
      </c>
      <c r="C40" s="45" t="str">
        <f aca="false">IF(OR(Tasks!$B40="",Tasks!E40=""),"",Tasks!E40)</f>
        <v/>
      </c>
      <c r="D40" s="45" t="str">
        <f aca="false">IF(Tasks!$B40="","",Tasks!G40)</f>
        <v/>
      </c>
      <c r="E40" s="46" t="str">
        <f aca="false">IF(Tasks!$B40="","",N(Tasks!H40))</f>
        <v/>
      </c>
      <c r="F40" s="47" t="str">
        <f aca="false">IF(OR($C40="",$D40=""),"",IF(Tasks!$D40="Milestone",IF(AND($C40&gt;=F$4,$C40&lt;F$4+IF($D$3="Day",1,7)),"◆",""),IF(AND($C40&lt;F$4+IF($D$3="Day",1,7),$D40&gt;=F$4),IF(MAX(F$4,$C40)&lt;=$C40+ROUND(($D40-$C40+1)*$E40,0)-1,"d","r"),"")))</f>
        <v/>
      </c>
      <c r="G40" s="47" t="str">
        <f aca="false">IF(OR($C40="",$D40=""),"",IF(Tasks!$D40="Milestone",IF(AND($C40&gt;=G$4,$C40&lt;G$4+IF($D$3="Day",1,7)),"◆",""),IF(AND($C40&lt;G$4+IF($D$3="Day",1,7),$D40&gt;=G$4),IF(MAX(G$4,$C40)&lt;=$C40+ROUND(($D40-$C40+1)*$E40,0)-1,"d","r"),"")))</f>
        <v/>
      </c>
      <c r="H40" s="47" t="str">
        <f aca="false">IF(OR($C40="",$D40=""),"",IF(Tasks!$D40="Milestone",IF(AND($C40&gt;=H$4,$C40&lt;H$4+IF($D$3="Day",1,7)),"◆",""),IF(AND($C40&lt;H$4+IF($D$3="Day",1,7),$D40&gt;=H$4),IF(MAX(H$4,$C40)&lt;=$C40+ROUND(($D40-$C40+1)*$E40,0)-1,"d","r"),"")))</f>
        <v/>
      </c>
      <c r="I40" s="47" t="str">
        <f aca="false">IF(OR($C40="",$D40=""),"",IF(Tasks!$D40="Milestone",IF(AND($C40&gt;=I$4,$C40&lt;I$4+IF($D$3="Day",1,7)),"◆",""),IF(AND($C40&lt;I$4+IF($D$3="Day",1,7),$D40&gt;=I$4),IF(MAX(I$4,$C40)&lt;=$C40+ROUND(($D40-$C40+1)*$E40,0)-1,"d","r"),"")))</f>
        <v/>
      </c>
      <c r="J40" s="47" t="str">
        <f aca="false">IF(OR($C40="",$D40=""),"",IF(Tasks!$D40="Milestone",IF(AND($C40&gt;=J$4,$C40&lt;J$4+IF($D$3="Day",1,7)),"◆",""),IF(AND($C40&lt;J$4+IF($D$3="Day",1,7),$D40&gt;=J$4),IF(MAX(J$4,$C40)&lt;=$C40+ROUND(($D40-$C40+1)*$E40,0)-1,"d","r"),"")))</f>
        <v/>
      </c>
      <c r="K40" s="47" t="str">
        <f aca="false">IF(OR($C40="",$D40=""),"",IF(Tasks!$D40="Milestone",IF(AND($C40&gt;=K$4,$C40&lt;K$4+IF($D$3="Day",1,7)),"◆",""),IF(AND($C40&lt;K$4+IF($D$3="Day",1,7),$D40&gt;=K$4),IF(MAX(K$4,$C40)&lt;=$C40+ROUND(($D40-$C40+1)*$E40,0)-1,"d","r"),"")))</f>
        <v/>
      </c>
      <c r="L40" s="47" t="str">
        <f aca="false">IF(OR($C40="",$D40=""),"",IF(Tasks!$D40="Milestone",IF(AND($C40&gt;=L$4,$C40&lt;L$4+IF($D$3="Day",1,7)),"◆",""),IF(AND($C40&lt;L$4+IF($D$3="Day",1,7),$D40&gt;=L$4),IF(MAX(L$4,$C40)&lt;=$C40+ROUND(($D40-$C40+1)*$E40,0)-1,"d","r"),"")))</f>
        <v/>
      </c>
      <c r="M40" s="47" t="str">
        <f aca="false">IF(OR($C40="",$D40=""),"",IF(Tasks!$D40="Milestone",IF(AND($C40&gt;=M$4,$C40&lt;M$4+IF($D$3="Day",1,7)),"◆",""),IF(AND($C40&lt;M$4+IF($D$3="Day",1,7),$D40&gt;=M$4),IF(MAX(M$4,$C40)&lt;=$C40+ROUND(($D40-$C40+1)*$E40,0)-1,"d","r"),"")))</f>
        <v/>
      </c>
      <c r="N40" s="47" t="str">
        <f aca="false">IF(OR($C40="",$D40=""),"",IF(Tasks!$D40="Milestone",IF(AND($C40&gt;=N$4,$C40&lt;N$4+IF($D$3="Day",1,7)),"◆",""),IF(AND($C40&lt;N$4+IF($D$3="Day",1,7),$D40&gt;=N$4),IF(MAX(N$4,$C40)&lt;=$C40+ROUND(($D40-$C40+1)*$E40,0)-1,"d","r"),"")))</f>
        <v/>
      </c>
      <c r="O40" s="47" t="str">
        <f aca="false">IF(OR($C40="",$D40=""),"",IF(Tasks!$D40="Milestone",IF(AND($C40&gt;=O$4,$C40&lt;O$4+IF($D$3="Day",1,7)),"◆",""),IF(AND($C40&lt;O$4+IF($D$3="Day",1,7),$D40&gt;=O$4),IF(MAX(O$4,$C40)&lt;=$C40+ROUND(($D40-$C40+1)*$E40,0)-1,"d","r"),"")))</f>
        <v/>
      </c>
      <c r="P40" s="47" t="str">
        <f aca="false">IF(OR($C40="",$D40=""),"",IF(Tasks!$D40="Milestone",IF(AND($C40&gt;=P$4,$C40&lt;P$4+IF($D$3="Day",1,7)),"◆",""),IF(AND($C40&lt;P$4+IF($D$3="Day",1,7),$D40&gt;=P$4),IF(MAX(P$4,$C40)&lt;=$C40+ROUND(($D40-$C40+1)*$E40,0)-1,"d","r"),"")))</f>
        <v/>
      </c>
      <c r="Q40" s="47" t="str">
        <f aca="false">IF(OR($C40="",$D40=""),"",IF(Tasks!$D40="Milestone",IF(AND($C40&gt;=Q$4,$C40&lt;Q$4+IF($D$3="Day",1,7)),"◆",""),IF(AND($C40&lt;Q$4+IF($D$3="Day",1,7),$D40&gt;=Q$4),IF(MAX(Q$4,$C40)&lt;=$C40+ROUND(($D40-$C40+1)*$E40,0)-1,"d","r"),"")))</f>
        <v/>
      </c>
      <c r="R40" s="47" t="str">
        <f aca="false">IF(OR($C40="",$D40=""),"",IF(Tasks!$D40="Milestone",IF(AND($C40&gt;=R$4,$C40&lt;R$4+IF($D$3="Day",1,7)),"◆",""),IF(AND($C40&lt;R$4+IF($D$3="Day",1,7),$D40&gt;=R$4),IF(MAX(R$4,$C40)&lt;=$C40+ROUND(($D40-$C40+1)*$E40,0)-1,"d","r"),"")))</f>
        <v/>
      </c>
      <c r="S40" s="47" t="str">
        <f aca="false">IF(OR($C40="",$D40=""),"",IF(Tasks!$D40="Milestone",IF(AND($C40&gt;=S$4,$C40&lt;S$4+IF($D$3="Day",1,7)),"◆",""),IF(AND($C40&lt;S$4+IF($D$3="Day",1,7),$D40&gt;=S$4),IF(MAX(S$4,$C40)&lt;=$C40+ROUND(($D40-$C40+1)*$E40,0)-1,"d","r"),"")))</f>
        <v/>
      </c>
      <c r="T40" s="47" t="str">
        <f aca="false">IF(OR($C40="",$D40=""),"",IF(Tasks!$D40="Milestone",IF(AND($C40&gt;=T$4,$C40&lt;T$4+IF($D$3="Day",1,7)),"◆",""),IF(AND($C40&lt;T$4+IF($D$3="Day",1,7),$D40&gt;=T$4),IF(MAX(T$4,$C40)&lt;=$C40+ROUND(($D40-$C40+1)*$E40,0)-1,"d","r"),"")))</f>
        <v/>
      </c>
      <c r="U40" s="47" t="str">
        <f aca="false">IF(OR($C40="",$D40=""),"",IF(Tasks!$D40="Milestone",IF(AND($C40&gt;=U$4,$C40&lt;U$4+IF($D$3="Day",1,7)),"◆",""),IF(AND($C40&lt;U$4+IF($D$3="Day",1,7),$D40&gt;=U$4),IF(MAX(U$4,$C40)&lt;=$C40+ROUND(($D40-$C40+1)*$E40,0)-1,"d","r"),"")))</f>
        <v/>
      </c>
      <c r="V40" s="47" t="str">
        <f aca="false">IF(OR($C40="",$D40=""),"",IF(Tasks!$D40="Milestone",IF(AND($C40&gt;=V$4,$C40&lt;V$4+IF($D$3="Day",1,7)),"◆",""),IF(AND($C40&lt;V$4+IF($D$3="Day",1,7),$D40&gt;=V$4),IF(MAX(V$4,$C40)&lt;=$C40+ROUND(($D40-$C40+1)*$E40,0)-1,"d","r"),"")))</f>
        <v/>
      </c>
      <c r="W40" s="47" t="str">
        <f aca="false">IF(OR($C40="",$D40=""),"",IF(Tasks!$D40="Milestone",IF(AND($C40&gt;=W$4,$C40&lt;W$4+IF($D$3="Day",1,7)),"◆",""),IF(AND($C40&lt;W$4+IF($D$3="Day",1,7),$D40&gt;=W$4),IF(MAX(W$4,$C40)&lt;=$C40+ROUND(($D40-$C40+1)*$E40,0)-1,"d","r"),"")))</f>
        <v/>
      </c>
      <c r="X40" s="47" t="str">
        <f aca="false">IF(OR($C40="",$D40=""),"",IF(Tasks!$D40="Milestone",IF(AND($C40&gt;=X$4,$C40&lt;X$4+IF($D$3="Day",1,7)),"◆",""),IF(AND($C40&lt;X$4+IF($D$3="Day",1,7),$D40&gt;=X$4),IF(MAX(X$4,$C40)&lt;=$C40+ROUND(($D40-$C40+1)*$E40,0)-1,"d","r"),"")))</f>
        <v/>
      </c>
      <c r="Y40" s="47" t="str">
        <f aca="false">IF(OR($C40="",$D40=""),"",IF(Tasks!$D40="Milestone",IF(AND($C40&gt;=Y$4,$C40&lt;Y$4+IF($D$3="Day",1,7)),"◆",""),IF(AND($C40&lt;Y$4+IF($D$3="Day",1,7),$D40&gt;=Y$4),IF(MAX(Y$4,$C40)&lt;=$C40+ROUND(($D40-$C40+1)*$E40,0)-1,"d","r"),"")))</f>
        <v/>
      </c>
      <c r="Z40" s="47" t="str">
        <f aca="false">IF(OR($C40="",$D40=""),"",IF(Tasks!$D40="Milestone",IF(AND($C40&gt;=Z$4,$C40&lt;Z$4+IF($D$3="Day",1,7)),"◆",""),IF(AND($C40&lt;Z$4+IF($D$3="Day",1,7),$D40&gt;=Z$4),IF(MAX(Z$4,$C40)&lt;=$C40+ROUND(($D40-$C40+1)*$E40,0)-1,"d","r"),"")))</f>
        <v/>
      </c>
      <c r="AA40" s="47" t="str">
        <f aca="false">IF(OR($C40="",$D40=""),"",IF(Tasks!$D40="Milestone",IF(AND($C40&gt;=AA$4,$C40&lt;AA$4+IF($D$3="Day",1,7)),"◆",""),IF(AND($C40&lt;AA$4+IF($D$3="Day",1,7),$D40&gt;=AA$4),IF(MAX(AA$4,$C40)&lt;=$C40+ROUND(($D40-$C40+1)*$E40,0)-1,"d","r"),"")))</f>
        <v/>
      </c>
      <c r="AB40" s="47" t="str">
        <f aca="false">IF(OR($C40="",$D40=""),"",IF(Tasks!$D40="Milestone",IF(AND($C40&gt;=AB$4,$C40&lt;AB$4+IF($D$3="Day",1,7)),"◆",""),IF(AND($C40&lt;AB$4+IF($D$3="Day",1,7),$D40&gt;=AB$4),IF(MAX(AB$4,$C40)&lt;=$C40+ROUND(($D40-$C40+1)*$E40,0)-1,"d","r"),"")))</f>
        <v/>
      </c>
      <c r="AC40" s="47" t="str">
        <f aca="false">IF(OR($C40="",$D40=""),"",IF(Tasks!$D40="Milestone",IF(AND($C40&gt;=AC$4,$C40&lt;AC$4+IF($D$3="Day",1,7)),"◆",""),IF(AND($C40&lt;AC$4+IF($D$3="Day",1,7),$D40&gt;=AC$4),IF(MAX(AC$4,$C40)&lt;=$C40+ROUND(($D40-$C40+1)*$E40,0)-1,"d","r"),"")))</f>
        <v/>
      </c>
      <c r="AD40" s="47" t="str">
        <f aca="false">IF(OR($C40="",$D40=""),"",IF(Tasks!$D40="Milestone",IF(AND($C40&gt;=AD$4,$C40&lt;AD$4+IF($D$3="Day",1,7)),"◆",""),IF(AND($C40&lt;AD$4+IF($D$3="Day",1,7),$D40&gt;=AD$4),IF(MAX(AD$4,$C40)&lt;=$C40+ROUND(($D40-$C40+1)*$E40,0)-1,"d","r"),"")))</f>
        <v/>
      </c>
      <c r="AE40" s="47" t="str">
        <f aca="false">IF(OR($C40="",$D40=""),"",IF(Tasks!$D40="Milestone",IF(AND($C40&gt;=AE$4,$C40&lt;AE$4+IF($D$3="Day",1,7)),"◆",""),IF(AND($C40&lt;AE$4+IF($D$3="Day",1,7),$D40&gt;=AE$4),IF(MAX(AE$4,$C40)&lt;=$C40+ROUND(($D40-$C40+1)*$E40,0)-1,"d","r"),"")))</f>
        <v/>
      </c>
      <c r="AF40" s="47" t="str">
        <f aca="false">IF(OR($C40="",$D40=""),"",IF(Tasks!$D40="Milestone",IF(AND($C40&gt;=AF$4,$C40&lt;AF$4+IF($D$3="Day",1,7)),"◆",""),IF(AND($C40&lt;AF$4+IF($D$3="Day",1,7),$D40&gt;=AF$4),IF(MAX(AF$4,$C40)&lt;=$C40+ROUND(($D40-$C40+1)*$E40,0)-1,"d","r"),"")))</f>
        <v/>
      </c>
      <c r="AG40" s="47" t="str">
        <f aca="false">IF(OR($C40="",$D40=""),"",IF(Tasks!$D40="Milestone",IF(AND($C40&gt;=AG$4,$C40&lt;AG$4+IF($D$3="Day",1,7)),"◆",""),IF(AND($C40&lt;AG$4+IF($D$3="Day",1,7),$D40&gt;=AG$4),IF(MAX(AG$4,$C40)&lt;=$C40+ROUND(($D40-$C40+1)*$E40,0)-1,"d","r"),"")))</f>
        <v/>
      </c>
      <c r="AH40" s="47" t="str">
        <f aca="false">IF(OR($C40="",$D40=""),"",IF(Tasks!$D40="Milestone",IF(AND($C40&gt;=AH$4,$C40&lt;AH$4+IF($D$3="Day",1,7)),"◆",""),IF(AND($C40&lt;AH$4+IF($D$3="Day",1,7),$D40&gt;=AH$4),IF(MAX(AH$4,$C40)&lt;=$C40+ROUND(($D40-$C40+1)*$E40,0)-1,"d","r"),"")))</f>
        <v/>
      </c>
      <c r="AI40" s="47" t="str">
        <f aca="false">IF(OR($C40="",$D40=""),"",IF(Tasks!$D40="Milestone",IF(AND($C40&gt;=AI$4,$C40&lt;AI$4+IF($D$3="Day",1,7)),"◆",""),IF(AND($C40&lt;AI$4+IF($D$3="Day",1,7),$D40&gt;=AI$4),IF(MAX(AI$4,$C40)&lt;=$C40+ROUND(($D40-$C40+1)*$E40,0)-1,"d","r"),"")))</f>
        <v/>
      </c>
      <c r="AJ40" s="47" t="str">
        <f aca="false">IF(OR($C40="",$D40=""),"",IF(Tasks!$D40="Milestone",IF(AND($C40&gt;=AJ$4,$C40&lt;AJ$4+IF($D$3="Day",1,7)),"◆",""),IF(AND($C40&lt;AJ$4+IF($D$3="Day",1,7),$D40&gt;=AJ$4),IF(MAX(AJ$4,$C40)&lt;=$C40+ROUND(($D40-$C40+1)*$E40,0)-1,"d","r"),"")))</f>
        <v/>
      </c>
      <c r="AK40" s="47" t="str">
        <f aca="false">IF(OR($C40="",$D40=""),"",IF(Tasks!$D40="Milestone",IF(AND($C40&gt;=AK$4,$C40&lt;AK$4+IF($D$3="Day",1,7)),"◆",""),IF(AND($C40&lt;AK$4+IF($D$3="Day",1,7),$D40&gt;=AK$4),IF(MAX(AK$4,$C40)&lt;=$C40+ROUND(($D40-$C40+1)*$E40,0)-1,"d","r"),"")))</f>
        <v/>
      </c>
      <c r="AL40" s="47" t="str">
        <f aca="false">IF(OR($C40="",$D40=""),"",IF(Tasks!$D40="Milestone",IF(AND($C40&gt;=AL$4,$C40&lt;AL$4+IF($D$3="Day",1,7)),"◆",""),IF(AND($C40&lt;AL$4+IF($D$3="Day",1,7),$D40&gt;=AL$4),IF(MAX(AL$4,$C40)&lt;=$C40+ROUND(($D40-$C40+1)*$E40,0)-1,"d","r"),"")))</f>
        <v/>
      </c>
      <c r="AM40" s="47" t="str">
        <f aca="false">IF(OR($C40="",$D40=""),"",IF(Tasks!$D40="Milestone",IF(AND($C40&gt;=AM$4,$C40&lt;AM$4+IF($D$3="Day",1,7)),"◆",""),IF(AND($C40&lt;AM$4+IF($D$3="Day",1,7),$D40&gt;=AM$4),IF(MAX(AM$4,$C40)&lt;=$C40+ROUND(($D40-$C40+1)*$E40,0)-1,"d","r"),"")))</f>
        <v/>
      </c>
      <c r="AN40" s="47" t="str">
        <f aca="false">IF(OR($C40="",$D40=""),"",IF(Tasks!$D40="Milestone",IF(AND($C40&gt;=AN$4,$C40&lt;AN$4+IF($D$3="Day",1,7)),"◆",""),IF(AND($C40&lt;AN$4+IF($D$3="Day",1,7),$D40&gt;=AN$4),IF(MAX(AN$4,$C40)&lt;=$C40+ROUND(($D40-$C40+1)*$E40,0)-1,"d","r"),"")))</f>
        <v/>
      </c>
      <c r="AO40" s="47" t="str">
        <f aca="false">IF(OR($C40="",$D40=""),"",IF(Tasks!$D40="Milestone",IF(AND($C40&gt;=AO$4,$C40&lt;AO$4+IF($D$3="Day",1,7)),"◆",""),IF(AND($C40&lt;AO$4+IF($D$3="Day",1,7),$D40&gt;=AO$4),IF(MAX(AO$4,$C40)&lt;=$C40+ROUND(($D40-$C40+1)*$E40,0)-1,"d","r"),"")))</f>
        <v/>
      </c>
      <c r="AP40" s="47" t="str">
        <f aca="false">IF(OR($C40="",$D40=""),"",IF(Tasks!$D40="Milestone",IF(AND($C40&gt;=AP$4,$C40&lt;AP$4+IF($D$3="Day",1,7)),"◆",""),IF(AND($C40&lt;AP$4+IF($D$3="Day",1,7),$D40&gt;=AP$4),IF(MAX(AP$4,$C40)&lt;=$C40+ROUND(($D40-$C40+1)*$E40,0)-1,"d","r"),"")))</f>
        <v/>
      </c>
      <c r="AQ40" s="47" t="str">
        <f aca="false">IF(OR($C40="",$D40=""),"",IF(Tasks!$D40="Milestone",IF(AND($C40&gt;=AQ$4,$C40&lt;AQ$4+IF($D$3="Day",1,7)),"◆",""),IF(AND($C40&lt;AQ$4+IF($D$3="Day",1,7),$D40&gt;=AQ$4),IF(MAX(AQ$4,$C40)&lt;=$C40+ROUND(($D40-$C40+1)*$E40,0)-1,"d","r"),"")))</f>
        <v/>
      </c>
      <c r="AR40" s="47" t="str">
        <f aca="false">IF(OR($C40="",$D40=""),"",IF(Tasks!$D40="Milestone",IF(AND($C40&gt;=AR$4,$C40&lt;AR$4+IF($D$3="Day",1,7)),"◆",""),IF(AND($C40&lt;AR$4+IF($D$3="Day",1,7),$D40&gt;=AR$4),IF(MAX(AR$4,$C40)&lt;=$C40+ROUND(($D40-$C40+1)*$E40,0)-1,"d","r"),"")))</f>
        <v/>
      </c>
      <c r="AS40" s="47" t="str">
        <f aca="false">IF(OR($C40="",$D40=""),"",IF(Tasks!$D40="Milestone",IF(AND($C40&gt;=AS$4,$C40&lt;AS$4+IF($D$3="Day",1,7)),"◆",""),IF(AND($C40&lt;AS$4+IF($D$3="Day",1,7),$D40&gt;=AS$4),IF(MAX(AS$4,$C40)&lt;=$C40+ROUND(($D40-$C40+1)*$E40,0)-1,"d","r"),"")))</f>
        <v/>
      </c>
      <c r="AT40" s="47" t="str">
        <f aca="false">IF(OR($C40="",$D40=""),"",IF(Tasks!$D40="Milestone",IF(AND($C40&gt;=AT$4,$C40&lt;AT$4+IF($D$3="Day",1,7)),"◆",""),IF(AND($C40&lt;AT$4+IF($D$3="Day",1,7),$D40&gt;=AT$4),IF(MAX(AT$4,$C40)&lt;=$C40+ROUND(($D40-$C40+1)*$E40,0)-1,"d","r"),"")))</f>
        <v/>
      </c>
      <c r="AU40" s="47" t="str">
        <f aca="false">IF(OR($C40="",$D40=""),"",IF(Tasks!$D40="Milestone",IF(AND($C40&gt;=AU$4,$C40&lt;AU$4+IF($D$3="Day",1,7)),"◆",""),IF(AND($C40&lt;AU$4+IF($D$3="Day",1,7),$D40&gt;=AU$4),IF(MAX(AU$4,$C40)&lt;=$C40+ROUND(($D40-$C40+1)*$E40,0)-1,"d","r"),"")))</f>
        <v/>
      </c>
      <c r="AV40" s="47" t="str">
        <f aca="false">IF(OR($C40="",$D40=""),"",IF(Tasks!$D40="Milestone",IF(AND($C40&gt;=AV$4,$C40&lt;AV$4+IF($D$3="Day",1,7)),"◆",""),IF(AND($C40&lt;AV$4+IF($D$3="Day",1,7),$D40&gt;=AV$4),IF(MAX(AV$4,$C40)&lt;=$C40+ROUND(($D40-$C40+1)*$E40,0)-1,"d","r"),"")))</f>
        <v/>
      </c>
      <c r="AW40" s="47" t="str">
        <f aca="false">IF(OR($C40="",$D40=""),"",IF(Tasks!$D40="Milestone",IF(AND($C40&gt;=AW$4,$C40&lt;AW$4+IF($D$3="Day",1,7)),"◆",""),IF(AND($C40&lt;AW$4+IF($D$3="Day",1,7),$D40&gt;=AW$4),IF(MAX(AW$4,$C40)&lt;=$C40+ROUND(($D40-$C40+1)*$E40,0)-1,"d","r"),"")))</f>
        <v/>
      </c>
      <c r="AX40" s="47" t="str">
        <f aca="false">IF(OR($C40="",$D40=""),"",IF(Tasks!$D40="Milestone",IF(AND($C40&gt;=AX$4,$C40&lt;AX$4+IF($D$3="Day",1,7)),"◆",""),IF(AND($C40&lt;AX$4+IF($D$3="Day",1,7),$D40&gt;=AX$4),IF(MAX(AX$4,$C40)&lt;=$C40+ROUND(($D40-$C40+1)*$E40,0)-1,"d","r"),"")))</f>
        <v/>
      </c>
      <c r="AY40" s="47" t="str">
        <f aca="false">IF(OR($C40="",$D40=""),"",IF(Tasks!$D40="Milestone",IF(AND($C40&gt;=AY$4,$C40&lt;AY$4+IF($D$3="Day",1,7)),"◆",""),IF(AND($C40&lt;AY$4+IF($D$3="Day",1,7),$D40&gt;=AY$4),IF(MAX(AY$4,$C40)&lt;=$C40+ROUND(($D40-$C40+1)*$E40,0)-1,"d","r"),"")))</f>
        <v/>
      </c>
      <c r="AZ40" s="47" t="str">
        <f aca="false">IF(OR($C40="",$D40=""),"",IF(Tasks!$D40="Milestone",IF(AND($C40&gt;=AZ$4,$C40&lt;AZ$4+IF($D$3="Day",1,7)),"◆",""),IF(AND($C40&lt;AZ$4+IF($D$3="Day",1,7),$D40&gt;=AZ$4),IF(MAX(AZ$4,$C40)&lt;=$C40+ROUND(($D40-$C40+1)*$E40,0)-1,"d","r"),"")))</f>
        <v/>
      </c>
      <c r="BA40" s="47" t="str">
        <f aca="false">IF(OR($C40="",$D40=""),"",IF(Tasks!$D40="Milestone",IF(AND($C40&gt;=BA$4,$C40&lt;BA$4+IF($D$3="Day",1,7)),"◆",""),IF(AND($C40&lt;BA$4+IF($D$3="Day",1,7),$D40&gt;=BA$4),IF(MAX(BA$4,$C40)&lt;=$C40+ROUND(($D40-$C40+1)*$E40,0)-1,"d","r"),"")))</f>
        <v/>
      </c>
      <c r="BB40" s="47" t="str">
        <f aca="false">IF(OR($C40="",$D40=""),"",IF(Tasks!$D40="Milestone",IF(AND($C40&gt;=BB$4,$C40&lt;BB$4+IF($D$3="Day",1,7)),"◆",""),IF(AND($C40&lt;BB$4+IF($D$3="Day",1,7),$D40&gt;=BB$4),IF(MAX(BB$4,$C40)&lt;=$C40+ROUND(($D40-$C40+1)*$E40,0)-1,"d","r"),"")))</f>
        <v/>
      </c>
      <c r="BC40" s="47" t="str">
        <f aca="false">IF(OR($C40="",$D40=""),"",IF(Tasks!$D40="Milestone",IF(AND($C40&gt;=BC$4,$C40&lt;BC$4+IF($D$3="Day",1,7)),"◆",""),IF(AND($C40&lt;BC$4+IF($D$3="Day",1,7),$D40&gt;=BC$4),IF(MAX(BC$4,$C40)&lt;=$C40+ROUND(($D40-$C40+1)*$E40,0)-1,"d","r"),"")))</f>
        <v/>
      </c>
      <c r="BD40" s="47" t="str">
        <f aca="false">IF(OR($C40="",$D40=""),"",IF(Tasks!$D40="Milestone",IF(AND($C40&gt;=BD$4,$C40&lt;BD$4+IF($D$3="Day",1,7)),"◆",""),IF(AND($C40&lt;BD$4+IF($D$3="Day",1,7),$D40&gt;=BD$4),IF(MAX(BD$4,$C40)&lt;=$C40+ROUND(($D40-$C40+1)*$E40,0)-1,"d","r"),"")))</f>
        <v/>
      </c>
      <c r="BE40" s="47" t="str">
        <f aca="false">IF(OR($C40="",$D40=""),"",IF(Tasks!$D40="Milestone",IF(AND($C40&gt;=BE$4,$C40&lt;BE$4+IF($D$3="Day",1,7)),"◆",""),IF(AND($C40&lt;BE$4+IF($D$3="Day",1,7),$D40&gt;=BE$4),IF(MAX(BE$4,$C40)&lt;=$C40+ROUND(($D40-$C40+1)*$E40,0)-1,"d","r"),"")))</f>
        <v/>
      </c>
    </row>
    <row r="41" customFormat="false" ht="18" hidden="false" customHeight="true" outlineLevel="0" collapsed="false">
      <c r="A41" s="43" t="str">
        <f aca="false">IF(Tasks!$B41="","",IF(Tasks!$D41="Milestone","◆ ","")&amp;Tasks!B41)</f>
        <v/>
      </c>
      <c r="B41" s="44" t="str">
        <f aca="false">IF(Tasks!$B41="","",IF(Tasks!C41="","",Tasks!C41))</f>
        <v/>
      </c>
      <c r="C41" s="45" t="str">
        <f aca="false">IF(OR(Tasks!$B41="",Tasks!E41=""),"",Tasks!E41)</f>
        <v/>
      </c>
      <c r="D41" s="45" t="str">
        <f aca="false">IF(Tasks!$B41="","",Tasks!G41)</f>
        <v/>
      </c>
      <c r="E41" s="46" t="str">
        <f aca="false">IF(Tasks!$B41="","",N(Tasks!H41))</f>
        <v/>
      </c>
      <c r="F41" s="47" t="str">
        <f aca="false">IF(OR($C41="",$D41=""),"",IF(Tasks!$D41="Milestone",IF(AND($C41&gt;=F$4,$C41&lt;F$4+IF($D$3="Day",1,7)),"◆",""),IF(AND($C41&lt;F$4+IF($D$3="Day",1,7),$D41&gt;=F$4),IF(MAX(F$4,$C41)&lt;=$C41+ROUND(($D41-$C41+1)*$E41,0)-1,"d","r"),"")))</f>
        <v/>
      </c>
      <c r="G41" s="47" t="str">
        <f aca="false">IF(OR($C41="",$D41=""),"",IF(Tasks!$D41="Milestone",IF(AND($C41&gt;=G$4,$C41&lt;G$4+IF($D$3="Day",1,7)),"◆",""),IF(AND($C41&lt;G$4+IF($D$3="Day",1,7),$D41&gt;=G$4),IF(MAX(G$4,$C41)&lt;=$C41+ROUND(($D41-$C41+1)*$E41,0)-1,"d","r"),"")))</f>
        <v/>
      </c>
      <c r="H41" s="47" t="str">
        <f aca="false">IF(OR($C41="",$D41=""),"",IF(Tasks!$D41="Milestone",IF(AND($C41&gt;=H$4,$C41&lt;H$4+IF($D$3="Day",1,7)),"◆",""),IF(AND($C41&lt;H$4+IF($D$3="Day",1,7),$D41&gt;=H$4),IF(MAX(H$4,$C41)&lt;=$C41+ROUND(($D41-$C41+1)*$E41,0)-1,"d","r"),"")))</f>
        <v/>
      </c>
      <c r="I41" s="47" t="str">
        <f aca="false">IF(OR($C41="",$D41=""),"",IF(Tasks!$D41="Milestone",IF(AND($C41&gt;=I$4,$C41&lt;I$4+IF($D$3="Day",1,7)),"◆",""),IF(AND($C41&lt;I$4+IF($D$3="Day",1,7),$D41&gt;=I$4),IF(MAX(I$4,$C41)&lt;=$C41+ROUND(($D41-$C41+1)*$E41,0)-1,"d","r"),"")))</f>
        <v/>
      </c>
      <c r="J41" s="47" t="str">
        <f aca="false">IF(OR($C41="",$D41=""),"",IF(Tasks!$D41="Milestone",IF(AND($C41&gt;=J$4,$C41&lt;J$4+IF($D$3="Day",1,7)),"◆",""),IF(AND($C41&lt;J$4+IF($D$3="Day",1,7),$D41&gt;=J$4),IF(MAX(J$4,$C41)&lt;=$C41+ROUND(($D41-$C41+1)*$E41,0)-1,"d","r"),"")))</f>
        <v/>
      </c>
      <c r="K41" s="47" t="str">
        <f aca="false">IF(OR($C41="",$D41=""),"",IF(Tasks!$D41="Milestone",IF(AND($C41&gt;=K$4,$C41&lt;K$4+IF($D$3="Day",1,7)),"◆",""),IF(AND($C41&lt;K$4+IF($D$3="Day",1,7),$D41&gt;=K$4),IF(MAX(K$4,$C41)&lt;=$C41+ROUND(($D41-$C41+1)*$E41,0)-1,"d","r"),"")))</f>
        <v/>
      </c>
      <c r="L41" s="47" t="str">
        <f aca="false">IF(OR($C41="",$D41=""),"",IF(Tasks!$D41="Milestone",IF(AND($C41&gt;=L$4,$C41&lt;L$4+IF($D$3="Day",1,7)),"◆",""),IF(AND($C41&lt;L$4+IF($D$3="Day",1,7),$D41&gt;=L$4),IF(MAX(L$4,$C41)&lt;=$C41+ROUND(($D41-$C41+1)*$E41,0)-1,"d","r"),"")))</f>
        <v/>
      </c>
      <c r="M41" s="47" t="str">
        <f aca="false">IF(OR($C41="",$D41=""),"",IF(Tasks!$D41="Milestone",IF(AND($C41&gt;=M$4,$C41&lt;M$4+IF($D$3="Day",1,7)),"◆",""),IF(AND($C41&lt;M$4+IF($D$3="Day",1,7),$D41&gt;=M$4),IF(MAX(M$4,$C41)&lt;=$C41+ROUND(($D41-$C41+1)*$E41,0)-1,"d","r"),"")))</f>
        <v/>
      </c>
      <c r="N41" s="47" t="str">
        <f aca="false">IF(OR($C41="",$D41=""),"",IF(Tasks!$D41="Milestone",IF(AND($C41&gt;=N$4,$C41&lt;N$4+IF($D$3="Day",1,7)),"◆",""),IF(AND($C41&lt;N$4+IF($D$3="Day",1,7),$D41&gt;=N$4),IF(MAX(N$4,$C41)&lt;=$C41+ROUND(($D41-$C41+1)*$E41,0)-1,"d","r"),"")))</f>
        <v/>
      </c>
      <c r="O41" s="47" t="str">
        <f aca="false">IF(OR($C41="",$D41=""),"",IF(Tasks!$D41="Milestone",IF(AND($C41&gt;=O$4,$C41&lt;O$4+IF($D$3="Day",1,7)),"◆",""),IF(AND($C41&lt;O$4+IF($D$3="Day",1,7),$D41&gt;=O$4),IF(MAX(O$4,$C41)&lt;=$C41+ROUND(($D41-$C41+1)*$E41,0)-1,"d","r"),"")))</f>
        <v/>
      </c>
      <c r="P41" s="47" t="str">
        <f aca="false">IF(OR($C41="",$D41=""),"",IF(Tasks!$D41="Milestone",IF(AND($C41&gt;=P$4,$C41&lt;P$4+IF($D$3="Day",1,7)),"◆",""),IF(AND($C41&lt;P$4+IF($D$3="Day",1,7),$D41&gt;=P$4),IF(MAX(P$4,$C41)&lt;=$C41+ROUND(($D41-$C41+1)*$E41,0)-1,"d","r"),"")))</f>
        <v/>
      </c>
      <c r="Q41" s="47" t="str">
        <f aca="false">IF(OR($C41="",$D41=""),"",IF(Tasks!$D41="Milestone",IF(AND($C41&gt;=Q$4,$C41&lt;Q$4+IF($D$3="Day",1,7)),"◆",""),IF(AND($C41&lt;Q$4+IF($D$3="Day",1,7),$D41&gt;=Q$4),IF(MAX(Q$4,$C41)&lt;=$C41+ROUND(($D41-$C41+1)*$E41,0)-1,"d","r"),"")))</f>
        <v/>
      </c>
      <c r="R41" s="47" t="str">
        <f aca="false">IF(OR($C41="",$D41=""),"",IF(Tasks!$D41="Milestone",IF(AND($C41&gt;=R$4,$C41&lt;R$4+IF($D$3="Day",1,7)),"◆",""),IF(AND($C41&lt;R$4+IF($D$3="Day",1,7),$D41&gt;=R$4),IF(MAX(R$4,$C41)&lt;=$C41+ROUND(($D41-$C41+1)*$E41,0)-1,"d","r"),"")))</f>
        <v/>
      </c>
      <c r="S41" s="47" t="str">
        <f aca="false">IF(OR($C41="",$D41=""),"",IF(Tasks!$D41="Milestone",IF(AND($C41&gt;=S$4,$C41&lt;S$4+IF($D$3="Day",1,7)),"◆",""),IF(AND($C41&lt;S$4+IF($D$3="Day",1,7),$D41&gt;=S$4),IF(MAX(S$4,$C41)&lt;=$C41+ROUND(($D41-$C41+1)*$E41,0)-1,"d","r"),"")))</f>
        <v/>
      </c>
      <c r="T41" s="47" t="str">
        <f aca="false">IF(OR($C41="",$D41=""),"",IF(Tasks!$D41="Milestone",IF(AND($C41&gt;=T$4,$C41&lt;T$4+IF($D$3="Day",1,7)),"◆",""),IF(AND($C41&lt;T$4+IF($D$3="Day",1,7),$D41&gt;=T$4),IF(MAX(T$4,$C41)&lt;=$C41+ROUND(($D41-$C41+1)*$E41,0)-1,"d","r"),"")))</f>
        <v/>
      </c>
      <c r="U41" s="47" t="str">
        <f aca="false">IF(OR($C41="",$D41=""),"",IF(Tasks!$D41="Milestone",IF(AND($C41&gt;=U$4,$C41&lt;U$4+IF($D$3="Day",1,7)),"◆",""),IF(AND($C41&lt;U$4+IF($D$3="Day",1,7),$D41&gt;=U$4),IF(MAX(U$4,$C41)&lt;=$C41+ROUND(($D41-$C41+1)*$E41,0)-1,"d","r"),"")))</f>
        <v/>
      </c>
      <c r="V41" s="47" t="str">
        <f aca="false">IF(OR($C41="",$D41=""),"",IF(Tasks!$D41="Milestone",IF(AND($C41&gt;=V$4,$C41&lt;V$4+IF($D$3="Day",1,7)),"◆",""),IF(AND($C41&lt;V$4+IF($D$3="Day",1,7),$D41&gt;=V$4),IF(MAX(V$4,$C41)&lt;=$C41+ROUND(($D41-$C41+1)*$E41,0)-1,"d","r"),"")))</f>
        <v/>
      </c>
      <c r="W41" s="47" t="str">
        <f aca="false">IF(OR($C41="",$D41=""),"",IF(Tasks!$D41="Milestone",IF(AND($C41&gt;=W$4,$C41&lt;W$4+IF($D$3="Day",1,7)),"◆",""),IF(AND($C41&lt;W$4+IF($D$3="Day",1,7),$D41&gt;=W$4),IF(MAX(W$4,$C41)&lt;=$C41+ROUND(($D41-$C41+1)*$E41,0)-1,"d","r"),"")))</f>
        <v/>
      </c>
      <c r="X41" s="47" t="str">
        <f aca="false">IF(OR($C41="",$D41=""),"",IF(Tasks!$D41="Milestone",IF(AND($C41&gt;=X$4,$C41&lt;X$4+IF($D$3="Day",1,7)),"◆",""),IF(AND($C41&lt;X$4+IF($D$3="Day",1,7),$D41&gt;=X$4),IF(MAX(X$4,$C41)&lt;=$C41+ROUND(($D41-$C41+1)*$E41,0)-1,"d","r"),"")))</f>
        <v/>
      </c>
      <c r="Y41" s="47" t="str">
        <f aca="false">IF(OR($C41="",$D41=""),"",IF(Tasks!$D41="Milestone",IF(AND($C41&gt;=Y$4,$C41&lt;Y$4+IF($D$3="Day",1,7)),"◆",""),IF(AND($C41&lt;Y$4+IF($D$3="Day",1,7),$D41&gt;=Y$4),IF(MAX(Y$4,$C41)&lt;=$C41+ROUND(($D41-$C41+1)*$E41,0)-1,"d","r"),"")))</f>
        <v/>
      </c>
      <c r="Z41" s="47" t="str">
        <f aca="false">IF(OR($C41="",$D41=""),"",IF(Tasks!$D41="Milestone",IF(AND($C41&gt;=Z$4,$C41&lt;Z$4+IF($D$3="Day",1,7)),"◆",""),IF(AND($C41&lt;Z$4+IF($D$3="Day",1,7),$D41&gt;=Z$4),IF(MAX(Z$4,$C41)&lt;=$C41+ROUND(($D41-$C41+1)*$E41,0)-1,"d","r"),"")))</f>
        <v/>
      </c>
      <c r="AA41" s="47" t="str">
        <f aca="false">IF(OR($C41="",$D41=""),"",IF(Tasks!$D41="Milestone",IF(AND($C41&gt;=AA$4,$C41&lt;AA$4+IF($D$3="Day",1,7)),"◆",""),IF(AND($C41&lt;AA$4+IF($D$3="Day",1,7),$D41&gt;=AA$4),IF(MAX(AA$4,$C41)&lt;=$C41+ROUND(($D41-$C41+1)*$E41,0)-1,"d","r"),"")))</f>
        <v/>
      </c>
      <c r="AB41" s="47" t="str">
        <f aca="false">IF(OR($C41="",$D41=""),"",IF(Tasks!$D41="Milestone",IF(AND($C41&gt;=AB$4,$C41&lt;AB$4+IF($D$3="Day",1,7)),"◆",""),IF(AND($C41&lt;AB$4+IF($D$3="Day",1,7),$D41&gt;=AB$4),IF(MAX(AB$4,$C41)&lt;=$C41+ROUND(($D41-$C41+1)*$E41,0)-1,"d","r"),"")))</f>
        <v/>
      </c>
      <c r="AC41" s="47" t="str">
        <f aca="false">IF(OR($C41="",$D41=""),"",IF(Tasks!$D41="Milestone",IF(AND($C41&gt;=AC$4,$C41&lt;AC$4+IF($D$3="Day",1,7)),"◆",""),IF(AND($C41&lt;AC$4+IF($D$3="Day",1,7),$D41&gt;=AC$4),IF(MAX(AC$4,$C41)&lt;=$C41+ROUND(($D41-$C41+1)*$E41,0)-1,"d","r"),"")))</f>
        <v/>
      </c>
      <c r="AD41" s="47" t="str">
        <f aca="false">IF(OR($C41="",$D41=""),"",IF(Tasks!$D41="Milestone",IF(AND($C41&gt;=AD$4,$C41&lt;AD$4+IF($D$3="Day",1,7)),"◆",""),IF(AND($C41&lt;AD$4+IF($D$3="Day",1,7),$D41&gt;=AD$4),IF(MAX(AD$4,$C41)&lt;=$C41+ROUND(($D41-$C41+1)*$E41,0)-1,"d","r"),"")))</f>
        <v/>
      </c>
      <c r="AE41" s="47" t="str">
        <f aca="false">IF(OR($C41="",$D41=""),"",IF(Tasks!$D41="Milestone",IF(AND($C41&gt;=AE$4,$C41&lt;AE$4+IF($D$3="Day",1,7)),"◆",""),IF(AND($C41&lt;AE$4+IF($D$3="Day",1,7),$D41&gt;=AE$4),IF(MAX(AE$4,$C41)&lt;=$C41+ROUND(($D41-$C41+1)*$E41,0)-1,"d","r"),"")))</f>
        <v/>
      </c>
      <c r="AF41" s="47" t="str">
        <f aca="false">IF(OR($C41="",$D41=""),"",IF(Tasks!$D41="Milestone",IF(AND($C41&gt;=AF$4,$C41&lt;AF$4+IF($D$3="Day",1,7)),"◆",""),IF(AND($C41&lt;AF$4+IF($D$3="Day",1,7),$D41&gt;=AF$4),IF(MAX(AF$4,$C41)&lt;=$C41+ROUND(($D41-$C41+1)*$E41,0)-1,"d","r"),"")))</f>
        <v/>
      </c>
      <c r="AG41" s="47" t="str">
        <f aca="false">IF(OR($C41="",$D41=""),"",IF(Tasks!$D41="Milestone",IF(AND($C41&gt;=AG$4,$C41&lt;AG$4+IF($D$3="Day",1,7)),"◆",""),IF(AND($C41&lt;AG$4+IF($D$3="Day",1,7),$D41&gt;=AG$4),IF(MAX(AG$4,$C41)&lt;=$C41+ROUND(($D41-$C41+1)*$E41,0)-1,"d","r"),"")))</f>
        <v/>
      </c>
      <c r="AH41" s="47" t="str">
        <f aca="false">IF(OR($C41="",$D41=""),"",IF(Tasks!$D41="Milestone",IF(AND($C41&gt;=AH$4,$C41&lt;AH$4+IF($D$3="Day",1,7)),"◆",""),IF(AND($C41&lt;AH$4+IF($D$3="Day",1,7),$D41&gt;=AH$4),IF(MAX(AH$4,$C41)&lt;=$C41+ROUND(($D41-$C41+1)*$E41,0)-1,"d","r"),"")))</f>
        <v/>
      </c>
      <c r="AI41" s="47" t="str">
        <f aca="false">IF(OR($C41="",$D41=""),"",IF(Tasks!$D41="Milestone",IF(AND($C41&gt;=AI$4,$C41&lt;AI$4+IF($D$3="Day",1,7)),"◆",""),IF(AND($C41&lt;AI$4+IF($D$3="Day",1,7),$D41&gt;=AI$4),IF(MAX(AI$4,$C41)&lt;=$C41+ROUND(($D41-$C41+1)*$E41,0)-1,"d","r"),"")))</f>
        <v/>
      </c>
      <c r="AJ41" s="47" t="str">
        <f aca="false">IF(OR($C41="",$D41=""),"",IF(Tasks!$D41="Milestone",IF(AND($C41&gt;=AJ$4,$C41&lt;AJ$4+IF($D$3="Day",1,7)),"◆",""),IF(AND($C41&lt;AJ$4+IF($D$3="Day",1,7),$D41&gt;=AJ$4),IF(MAX(AJ$4,$C41)&lt;=$C41+ROUND(($D41-$C41+1)*$E41,0)-1,"d","r"),"")))</f>
        <v/>
      </c>
      <c r="AK41" s="47" t="str">
        <f aca="false">IF(OR($C41="",$D41=""),"",IF(Tasks!$D41="Milestone",IF(AND($C41&gt;=AK$4,$C41&lt;AK$4+IF($D$3="Day",1,7)),"◆",""),IF(AND($C41&lt;AK$4+IF($D$3="Day",1,7),$D41&gt;=AK$4),IF(MAX(AK$4,$C41)&lt;=$C41+ROUND(($D41-$C41+1)*$E41,0)-1,"d","r"),"")))</f>
        <v/>
      </c>
      <c r="AL41" s="47" t="str">
        <f aca="false">IF(OR($C41="",$D41=""),"",IF(Tasks!$D41="Milestone",IF(AND($C41&gt;=AL$4,$C41&lt;AL$4+IF($D$3="Day",1,7)),"◆",""),IF(AND($C41&lt;AL$4+IF($D$3="Day",1,7),$D41&gt;=AL$4),IF(MAX(AL$4,$C41)&lt;=$C41+ROUND(($D41-$C41+1)*$E41,0)-1,"d","r"),"")))</f>
        <v/>
      </c>
      <c r="AM41" s="47" t="str">
        <f aca="false">IF(OR($C41="",$D41=""),"",IF(Tasks!$D41="Milestone",IF(AND($C41&gt;=AM$4,$C41&lt;AM$4+IF($D$3="Day",1,7)),"◆",""),IF(AND($C41&lt;AM$4+IF($D$3="Day",1,7),$D41&gt;=AM$4),IF(MAX(AM$4,$C41)&lt;=$C41+ROUND(($D41-$C41+1)*$E41,0)-1,"d","r"),"")))</f>
        <v/>
      </c>
      <c r="AN41" s="47" t="str">
        <f aca="false">IF(OR($C41="",$D41=""),"",IF(Tasks!$D41="Milestone",IF(AND($C41&gt;=AN$4,$C41&lt;AN$4+IF($D$3="Day",1,7)),"◆",""),IF(AND($C41&lt;AN$4+IF($D$3="Day",1,7),$D41&gt;=AN$4),IF(MAX(AN$4,$C41)&lt;=$C41+ROUND(($D41-$C41+1)*$E41,0)-1,"d","r"),"")))</f>
        <v/>
      </c>
      <c r="AO41" s="47" t="str">
        <f aca="false">IF(OR($C41="",$D41=""),"",IF(Tasks!$D41="Milestone",IF(AND($C41&gt;=AO$4,$C41&lt;AO$4+IF($D$3="Day",1,7)),"◆",""),IF(AND($C41&lt;AO$4+IF($D$3="Day",1,7),$D41&gt;=AO$4),IF(MAX(AO$4,$C41)&lt;=$C41+ROUND(($D41-$C41+1)*$E41,0)-1,"d","r"),"")))</f>
        <v/>
      </c>
      <c r="AP41" s="47" t="str">
        <f aca="false">IF(OR($C41="",$D41=""),"",IF(Tasks!$D41="Milestone",IF(AND($C41&gt;=AP$4,$C41&lt;AP$4+IF($D$3="Day",1,7)),"◆",""),IF(AND($C41&lt;AP$4+IF($D$3="Day",1,7),$D41&gt;=AP$4),IF(MAX(AP$4,$C41)&lt;=$C41+ROUND(($D41-$C41+1)*$E41,0)-1,"d","r"),"")))</f>
        <v/>
      </c>
      <c r="AQ41" s="47" t="str">
        <f aca="false">IF(OR($C41="",$D41=""),"",IF(Tasks!$D41="Milestone",IF(AND($C41&gt;=AQ$4,$C41&lt;AQ$4+IF($D$3="Day",1,7)),"◆",""),IF(AND($C41&lt;AQ$4+IF($D$3="Day",1,7),$D41&gt;=AQ$4),IF(MAX(AQ$4,$C41)&lt;=$C41+ROUND(($D41-$C41+1)*$E41,0)-1,"d","r"),"")))</f>
        <v/>
      </c>
      <c r="AR41" s="47" t="str">
        <f aca="false">IF(OR($C41="",$D41=""),"",IF(Tasks!$D41="Milestone",IF(AND($C41&gt;=AR$4,$C41&lt;AR$4+IF($D$3="Day",1,7)),"◆",""),IF(AND($C41&lt;AR$4+IF($D$3="Day",1,7),$D41&gt;=AR$4),IF(MAX(AR$4,$C41)&lt;=$C41+ROUND(($D41-$C41+1)*$E41,0)-1,"d","r"),"")))</f>
        <v/>
      </c>
      <c r="AS41" s="47" t="str">
        <f aca="false">IF(OR($C41="",$D41=""),"",IF(Tasks!$D41="Milestone",IF(AND($C41&gt;=AS$4,$C41&lt;AS$4+IF($D$3="Day",1,7)),"◆",""),IF(AND($C41&lt;AS$4+IF($D$3="Day",1,7),$D41&gt;=AS$4),IF(MAX(AS$4,$C41)&lt;=$C41+ROUND(($D41-$C41+1)*$E41,0)-1,"d","r"),"")))</f>
        <v/>
      </c>
      <c r="AT41" s="47" t="str">
        <f aca="false">IF(OR($C41="",$D41=""),"",IF(Tasks!$D41="Milestone",IF(AND($C41&gt;=AT$4,$C41&lt;AT$4+IF($D$3="Day",1,7)),"◆",""),IF(AND($C41&lt;AT$4+IF($D$3="Day",1,7),$D41&gt;=AT$4),IF(MAX(AT$4,$C41)&lt;=$C41+ROUND(($D41-$C41+1)*$E41,0)-1,"d","r"),"")))</f>
        <v/>
      </c>
      <c r="AU41" s="47" t="str">
        <f aca="false">IF(OR($C41="",$D41=""),"",IF(Tasks!$D41="Milestone",IF(AND($C41&gt;=AU$4,$C41&lt;AU$4+IF($D$3="Day",1,7)),"◆",""),IF(AND($C41&lt;AU$4+IF($D$3="Day",1,7),$D41&gt;=AU$4),IF(MAX(AU$4,$C41)&lt;=$C41+ROUND(($D41-$C41+1)*$E41,0)-1,"d","r"),"")))</f>
        <v/>
      </c>
      <c r="AV41" s="47" t="str">
        <f aca="false">IF(OR($C41="",$D41=""),"",IF(Tasks!$D41="Milestone",IF(AND($C41&gt;=AV$4,$C41&lt;AV$4+IF($D$3="Day",1,7)),"◆",""),IF(AND($C41&lt;AV$4+IF($D$3="Day",1,7),$D41&gt;=AV$4),IF(MAX(AV$4,$C41)&lt;=$C41+ROUND(($D41-$C41+1)*$E41,0)-1,"d","r"),"")))</f>
        <v/>
      </c>
      <c r="AW41" s="47" t="str">
        <f aca="false">IF(OR($C41="",$D41=""),"",IF(Tasks!$D41="Milestone",IF(AND($C41&gt;=AW$4,$C41&lt;AW$4+IF($D$3="Day",1,7)),"◆",""),IF(AND($C41&lt;AW$4+IF($D$3="Day",1,7),$D41&gt;=AW$4),IF(MAX(AW$4,$C41)&lt;=$C41+ROUND(($D41-$C41+1)*$E41,0)-1,"d","r"),"")))</f>
        <v/>
      </c>
      <c r="AX41" s="47" t="str">
        <f aca="false">IF(OR($C41="",$D41=""),"",IF(Tasks!$D41="Milestone",IF(AND($C41&gt;=AX$4,$C41&lt;AX$4+IF($D$3="Day",1,7)),"◆",""),IF(AND($C41&lt;AX$4+IF($D$3="Day",1,7),$D41&gt;=AX$4),IF(MAX(AX$4,$C41)&lt;=$C41+ROUND(($D41-$C41+1)*$E41,0)-1,"d","r"),"")))</f>
        <v/>
      </c>
      <c r="AY41" s="47" t="str">
        <f aca="false">IF(OR($C41="",$D41=""),"",IF(Tasks!$D41="Milestone",IF(AND($C41&gt;=AY$4,$C41&lt;AY$4+IF($D$3="Day",1,7)),"◆",""),IF(AND($C41&lt;AY$4+IF($D$3="Day",1,7),$D41&gt;=AY$4),IF(MAX(AY$4,$C41)&lt;=$C41+ROUND(($D41-$C41+1)*$E41,0)-1,"d","r"),"")))</f>
        <v/>
      </c>
      <c r="AZ41" s="47" t="str">
        <f aca="false">IF(OR($C41="",$D41=""),"",IF(Tasks!$D41="Milestone",IF(AND($C41&gt;=AZ$4,$C41&lt;AZ$4+IF($D$3="Day",1,7)),"◆",""),IF(AND($C41&lt;AZ$4+IF($D$3="Day",1,7),$D41&gt;=AZ$4),IF(MAX(AZ$4,$C41)&lt;=$C41+ROUND(($D41-$C41+1)*$E41,0)-1,"d","r"),"")))</f>
        <v/>
      </c>
      <c r="BA41" s="47" t="str">
        <f aca="false">IF(OR($C41="",$D41=""),"",IF(Tasks!$D41="Milestone",IF(AND($C41&gt;=BA$4,$C41&lt;BA$4+IF($D$3="Day",1,7)),"◆",""),IF(AND($C41&lt;BA$4+IF($D$3="Day",1,7),$D41&gt;=BA$4),IF(MAX(BA$4,$C41)&lt;=$C41+ROUND(($D41-$C41+1)*$E41,0)-1,"d","r"),"")))</f>
        <v/>
      </c>
      <c r="BB41" s="47" t="str">
        <f aca="false">IF(OR($C41="",$D41=""),"",IF(Tasks!$D41="Milestone",IF(AND($C41&gt;=BB$4,$C41&lt;BB$4+IF($D$3="Day",1,7)),"◆",""),IF(AND($C41&lt;BB$4+IF($D$3="Day",1,7),$D41&gt;=BB$4),IF(MAX(BB$4,$C41)&lt;=$C41+ROUND(($D41-$C41+1)*$E41,0)-1,"d","r"),"")))</f>
        <v/>
      </c>
      <c r="BC41" s="47" t="str">
        <f aca="false">IF(OR($C41="",$D41=""),"",IF(Tasks!$D41="Milestone",IF(AND($C41&gt;=BC$4,$C41&lt;BC$4+IF($D$3="Day",1,7)),"◆",""),IF(AND($C41&lt;BC$4+IF($D$3="Day",1,7),$D41&gt;=BC$4),IF(MAX(BC$4,$C41)&lt;=$C41+ROUND(($D41-$C41+1)*$E41,0)-1,"d","r"),"")))</f>
        <v/>
      </c>
      <c r="BD41" s="47" t="str">
        <f aca="false">IF(OR($C41="",$D41=""),"",IF(Tasks!$D41="Milestone",IF(AND($C41&gt;=BD$4,$C41&lt;BD$4+IF($D$3="Day",1,7)),"◆",""),IF(AND($C41&lt;BD$4+IF($D$3="Day",1,7),$D41&gt;=BD$4),IF(MAX(BD$4,$C41)&lt;=$C41+ROUND(($D41-$C41+1)*$E41,0)-1,"d","r"),"")))</f>
        <v/>
      </c>
      <c r="BE41" s="47" t="str">
        <f aca="false">IF(OR($C41="",$D41=""),"",IF(Tasks!$D41="Milestone",IF(AND($C41&gt;=BE$4,$C41&lt;BE$4+IF($D$3="Day",1,7)),"◆",""),IF(AND($C41&lt;BE$4+IF($D$3="Day",1,7),$D41&gt;=BE$4),IF(MAX(BE$4,$C41)&lt;=$C41+ROUND(($D41-$C41+1)*$E41,0)-1,"d","r"),"")))</f>
        <v/>
      </c>
    </row>
    <row r="42" customFormat="false" ht="18" hidden="false" customHeight="true" outlineLevel="0" collapsed="false">
      <c r="A42" s="43" t="str">
        <f aca="false">IF(Tasks!$B42="","",IF(Tasks!$D42="Milestone","◆ ","")&amp;Tasks!B42)</f>
        <v/>
      </c>
      <c r="B42" s="44" t="str">
        <f aca="false">IF(Tasks!$B42="","",IF(Tasks!C42="","",Tasks!C42))</f>
        <v/>
      </c>
      <c r="C42" s="45" t="str">
        <f aca="false">IF(OR(Tasks!$B42="",Tasks!E42=""),"",Tasks!E42)</f>
        <v/>
      </c>
      <c r="D42" s="45" t="str">
        <f aca="false">IF(Tasks!$B42="","",Tasks!G42)</f>
        <v/>
      </c>
      <c r="E42" s="46" t="str">
        <f aca="false">IF(Tasks!$B42="","",N(Tasks!H42))</f>
        <v/>
      </c>
      <c r="F42" s="47" t="str">
        <f aca="false">IF(OR($C42="",$D42=""),"",IF(Tasks!$D42="Milestone",IF(AND($C42&gt;=F$4,$C42&lt;F$4+IF($D$3="Day",1,7)),"◆",""),IF(AND($C42&lt;F$4+IF($D$3="Day",1,7),$D42&gt;=F$4),IF(MAX(F$4,$C42)&lt;=$C42+ROUND(($D42-$C42+1)*$E42,0)-1,"d","r"),"")))</f>
        <v/>
      </c>
      <c r="G42" s="47" t="str">
        <f aca="false">IF(OR($C42="",$D42=""),"",IF(Tasks!$D42="Milestone",IF(AND($C42&gt;=G$4,$C42&lt;G$4+IF($D$3="Day",1,7)),"◆",""),IF(AND($C42&lt;G$4+IF($D$3="Day",1,7),$D42&gt;=G$4),IF(MAX(G$4,$C42)&lt;=$C42+ROUND(($D42-$C42+1)*$E42,0)-1,"d","r"),"")))</f>
        <v/>
      </c>
      <c r="H42" s="47" t="str">
        <f aca="false">IF(OR($C42="",$D42=""),"",IF(Tasks!$D42="Milestone",IF(AND($C42&gt;=H$4,$C42&lt;H$4+IF($D$3="Day",1,7)),"◆",""),IF(AND($C42&lt;H$4+IF($D$3="Day",1,7),$D42&gt;=H$4),IF(MAX(H$4,$C42)&lt;=$C42+ROUND(($D42-$C42+1)*$E42,0)-1,"d","r"),"")))</f>
        <v/>
      </c>
      <c r="I42" s="47" t="str">
        <f aca="false">IF(OR($C42="",$D42=""),"",IF(Tasks!$D42="Milestone",IF(AND($C42&gt;=I$4,$C42&lt;I$4+IF($D$3="Day",1,7)),"◆",""),IF(AND($C42&lt;I$4+IF($D$3="Day",1,7),$D42&gt;=I$4),IF(MAX(I$4,$C42)&lt;=$C42+ROUND(($D42-$C42+1)*$E42,0)-1,"d","r"),"")))</f>
        <v/>
      </c>
      <c r="J42" s="47" t="str">
        <f aca="false">IF(OR($C42="",$D42=""),"",IF(Tasks!$D42="Milestone",IF(AND($C42&gt;=J$4,$C42&lt;J$4+IF($D$3="Day",1,7)),"◆",""),IF(AND($C42&lt;J$4+IF($D$3="Day",1,7),$D42&gt;=J$4),IF(MAX(J$4,$C42)&lt;=$C42+ROUND(($D42-$C42+1)*$E42,0)-1,"d","r"),"")))</f>
        <v/>
      </c>
      <c r="K42" s="47" t="str">
        <f aca="false">IF(OR($C42="",$D42=""),"",IF(Tasks!$D42="Milestone",IF(AND($C42&gt;=K$4,$C42&lt;K$4+IF($D$3="Day",1,7)),"◆",""),IF(AND($C42&lt;K$4+IF($D$3="Day",1,7),$D42&gt;=K$4),IF(MAX(K$4,$C42)&lt;=$C42+ROUND(($D42-$C42+1)*$E42,0)-1,"d","r"),"")))</f>
        <v/>
      </c>
      <c r="L42" s="47" t="str">
        <f aca="false">IF(OR($C42="",$D42=""),"",IF(Tasks!$D42="Milestone",IF(AND($C42&gt;=L$4,$C42&lt;L$4+IF($D$3="Day",1,7)),"◆",""),IF(AND($C42&lt;L$4+IF($D$3="Day",1,7),$D42&gt;=L$4),IF(MAX(L$4,$C42)&lt;=$C42+ROUND(($D42-$C42+1)*$E42,0)-1,"d","r"),"")))</f>
        <v/>
      </c>
      <c r="M42" s="47" t="str">
        <f aca="false">IF(OR($C42="",$D42=""),"",IF(Tasks!$D42="Milestone",IF(AND($C42&gt;=M$4,$C42&lt;M$4+IF($D$3="Day",1,7)),"◆",""),IF(AND($C42&lt;M$4+IF($D$3="Day",1,7),$D42&gt;=M$4),IF(MAX(M$4,$C42)&lt;=$C42+ROUND(($D42-$C42+1)*$E42,0)-1,"d","r"),"")))</f>
        <v/>
      </c>
      <c r="N42" s="47" t="str">
        <f aca="false">IF(OR($C42="",$D42=""),"",IF(Tasks!$D42="Milestone",IF(AND($C42&gt;=N$4,$C42&lt;N$4+IF($D$3="Day",1,7)),"◆",""),IF(AND($C42&lt;N$4+IF($D$3="Day",1,7),$D42&gt;=N$4),IF(MAX(N$4,$C42)&lt;=$C42+ROUND(($D42-$C42+1)*$E42,0)-1,"d","r"),"")))</f>
        <v/>
      </c>
      <c r="O42" s="47" t="str">
        <f aca="false">IF(OR($C42="",$D42=""),"",IF(Tasks!$D42="Milestone",IF(AND($C42&gt;=O$4,$C42&lt;O$4+IF($D$3="Day",1,7)),"◆",""),IF(AND($C42&lt;O$4+IF($D$3="Day",1,7),$D42&gt;=O$4),IF(MAX(O$4,$C42)&lt;=$C42+ROUND(($D42-$C42+1)*$E42,0)-1,"d","r"),"")))</f>
        <v/>
      </c>
      <c r="P42" s="47" t="str">
        <f aca="false">IF(OR($C42="",$D42=""),"",IF(Tasks!$D42="Milestone",IF(AND($C42&gt;=P$4,$C42&lt;P$4+IF($D$3="Day",1,7)),"◆",""),IF(AND($C42&lt;P$4+IF($D$3="Day",1,7),$D42&gt;=P$4),IF(MAX(P$4,$C42)&lt;=$C42+ROUND(($D42-$C42+1)*$E42,0)-1,"d","r"),"")))</f>
        <v/>
      </c>
      <c r="Q42" s="47" t="str">
        <f aca="false">IF(OR($C42="",$D42=""),"",IF(Tasks!$D42="Milestone",IF(AND($C42&gt;=Q$4,$C42&lt;Q$4+IF($D$3="Day",1,7)),"◆",""),IF(AND($C42&lt;Q$4+IF($D$3="Day",1,7),$D42&gt;=Q$4),IF(MAX(Q$4,$C42)&lt;=$C42+ROUND(($D42-$C42+1)*$E42,0)-1,"d","r"),"")))</f>
        <v/>
      </c>
      <c r="R42" s="47" t="str">
        <f aca="false">IF(OR($C42="",$D42=""),"",IF(Tasks!$D42="Milestone",IF(AND($C42&gt;=R$4,$C42&lt;R$4+IF($D$3="Day",1,7)),"◆",""),IF(AND($C42&lt;R$4+IF($D$3="Day",1,7),$D42&gt;=R$4),IF(MAX(R$4,$C42)&lt;=$C42+ROUND(($D42-$C42+1)*$E42,0)-1,"d","r"),"")))</f>
        <v/>
      </c>
      <c r="S42" s="47" t="str">
        <f aca="false">IF(OR($C42="",$D42=""),"",IF(Tasks!$D42="Milestone",IF(AND($C42&gt;=S$4,$C42&lt;S$4+IF($D$3="Day",1,7)),"◆",""),IF(AND($C42&lt;S$4+IF($D$3="Day",1,7),$D42&gt;=S$4),IF(MAX(S$4,$C42)&lt;=$C42+ROUND(($D42-$C42+1)*$E42,0)-1,"d","r"),"")))</f>
        <v/>
      </c>
      <c r="T42" s="47" t="str">
        <f aca="false">IF(OR($C42="",$D42=""),"",IF(Tasks!$D42="Milestone",IF(AND($C42&gt;=T$4,$C42&lt;T$4+IF($D$3="Day",1,7)),"◆",""),IF(AND($C42&lt;T$4+IF($D$3="Day",1,7),$D42&gt;=T$4),IF(MAX(T$4,$C42)&lt;=$C42+ROUND(($D42-$C42+1)*$E42,0)-1,"d","r"),"")))</f>
        <v/>
      </c>
      <c r="U42" s="47" t="str">
        <f aca="false">IF(OR($C42="",$D42=""),"",IF(Tasks!$D42="Milestone",IF(AND($C42&gt;=U$4,$C42&lt;U$4+IF($D$3="Day",1,7)),"◆",""),IF(AND($C42&lt;U$4+IF($D$3="Day",1,7),$D42&gt;=U$4),IF(MAX(U$4,$C42)&lt;=$C42+ROUND(($D42-$C42+1)*$E42,0)-1,"d","r"),"")))</f>
        <v/>
      </c>
      <c r="V42" s="47" t="str">
        <f aca="false">IF(OR($C42="",$D42=""),"",IF(Tasks!$D42="Milestone",IF(AND($C42&gt;=V$4,$C42&lt;V$4+IF($D$3="Day",1,7)),"◆",""),IF(AND($C42&lt;V$4+IF($D$3="Day",1,7),$D42&gt;=V$4),IF(MAX(V$4,$C42)&lt;=$C42+ROUND(($D42-$C42+1)*$E42,0)-1,"d","r"),"")))</f>
        <v/>
      </c>
      <c r="W42" s="47" t="str">
        <f aca="false">IF(OR($C42="",$D42=""),"",IF(Tasks!$D42="Milestone",IF(AND($C42&gt;=W$4,$C42&lt;W$4+IF($D$3="Day",1,7)),"◆",""),IF(AND($C42&lt;W$4+IF($D$3="Day",1,7),$D42&gt;=W$4),IF(MAX(W$4,$C42)&lt;=$C42+ROUND(($D42-$C42+1)*$E42,0)-1,"d","r"),"")))</f>
        <v/>
      </c>
      <c r="X42" s="47" t="str">
        <f aca="false">IF(OR($C42="",$D42=""),"",IF(Tasks!$D42="Milestone",IF(AND($C42&gt;=X$4,$C42&lt;X$4+IF($D$3="Day",1,7)),"◆",""),IF(AND($C42&lt;X$4+IF($D$3="Day",1,7),$D42&gt;=X$4),IF(MAX(X$4,$C42)&lt;=$C42+ROUND(($D42-$C42+1)*$E42,0)-1,"d","r"),"")))</f>
        <v/>
      </c>
      <c r="Y42" s="47" t="str">
        <f aca="false">IF(OR($C42="",$D42=""),"",IF(Tasks!$D42="Milestone",IF(AND($C42&gt;=Y$4,$C42&lt;Y$4+IF($D$3="Day",1,7)),"◆",""),IF(AND($C42&lt;Y$4+IF($D$3="Day",1,7),$D42&gt;=Y$4),IF(MAX(Y$4,$C42)&lt;=$C42+ROUND(($D42-$C42+1)*$E42,0)-1,"d","r"),"")))</f>
        <v/>
      </c>
      <c r="Z42" s="47" t="str">
        <f aca="false">IF(OR($C42="",$D42=""),"",IF(Tasks!$D42="Milestone",IF(AND($C42&gt;=Z$4,$C42&lt;Z$4+IF($D$3="Day",1,7)),"◆",""),IF(AND($C42&lt;Z$4+IF($D$3="Day",1,7),$D42&gt;=Z$4),IF(MAX(Z$4,$C42)&lt;=$C42+ROUND(($D42-$C42+1)*$E42,0)-1,"d","r"),"")))</f>
        <v/>
      </c>
      <c r="AA42" s="47" t="str">
        <f aca="false">IF(OR($C42="",$D42=""),"",IF(Tasks!$D42="Milestone",IF(AND($C42&gt;=AA$4,$C42&lt;AA$4+IF($D$3="Day",1,7)),"◆",""),IF(AND($C42&lt;AA$4+IF($D$3="Day",1,7),$D42&gt;=AA$4),IF(MAX(AA$4,$C42)&lt;=$C42+ROUND(($D42-$C42+1)*$E42,0)-1,"d","r"),"")))</f>
        <v/>
      </c>
      <c r="AB42" s="47" t="str">
        <f aca="false">IF(OR($C42="",$D42=""),"",IF(Tasks!$D42="Milestone",IF(AND($C42&gt;=AB$4,$C42&lt;AB$4+IF($D$3="Day",1,7)),"◆",""),IF(AND($C42&lt;AB$4+IF($D$3="Day",1,7),$D42&gt;=AB$4),IF(MAX(AB$4,$C42)&lt;=$C42+ROUND(($D42-$C42+1)*$E42,0)-1,"d","r"),"")))</f>
        <v/>
      </c>
      <c r="AC42" s="47" t="str">
        <f aca="false">IF(OR($C42="",$D42=""),"",IF(Tasks!$D42="Milestone",IF(AND($C42&gt;=AC$4,$C42&lt;AC$4+IF($D$3="Day",1,7)),"◆",""),IF(AND($C42&lt;AC$4+IF($D$3="Day",1,7),$D42&gt;=AC$4),IF(MAX(AC$4,$C42)&lt;=$C42+ROUND(($D42-$C42+1)*$E42,0)-1,"d","r"),"")))</f>
        <v/>
      </c>
      <c r="AD42" s="47" t="str">
        <f aca="false">IF(OR($C42="",$D42=""),"",IF(Tasks!$D42="Milestone",IF(AND($C42&gt;=AD$4,$C42&lt;AD$4+IF($D$3="Day",1,7)),"◆",""),IF(AND($C42&lt;AD$4+IF($D$3="Day",1,7),$D42&gt;=AD$4),IF(MAX(AD$4,$C42)&lt;=$C42+ROUND(($D42-$C42+1)*$E42,0)-1,"d","r"),"")))</f>
        <v/>
      </c>
      <c r="AE42" s="47" t="str">
        <f aca="false">IF(OR($C42="",$D42=""),"",IF(Tasks!$D42="Milestone",IF(AND($C42&gt;=AE$4,$C42&lt;AE$4+IF($D$3="Day",1,7)),"◆",""),IF(AND($C42&lt;AE$4+IF($D$3="Day",1,7),$D42&gt;=AE$4),IF(MAX(AE$4,$C42)&lt;=$C42+ROUND(($D42-$C42+1)*$E42,0)-1,"d","r"),"")))</f>
        <v/>
      </c>
      <c r="AF42" s="47" t="str">
        <f aca="false">IF(OR($C42="",$D42=""),"",IF(Tasks!$D42="Milestone",IF(AND($C42&gt;=AF$4,$C42&lt;AF$4+IF($D$3="Day",1,7)),"◆",""),IF(AND($C42&lt;AF$4+IF($D$3="Day",1,7),$D42&gt;=AF$4),IF(MAX(AF$4,$C42)&lt;=$C42+ROUND(($D42-$C42+1)*$E42,0)-1,"d","r"),"")))</f>
        <v/>
      </c>
      <c r="AG42" s="47" t="str">
        <f aca="false">IF(OR($C42="",$D42=""),"",IF(Tasks!$D42="Milestone",IF(AND($C42&gt;=AG$4,$C42&lt;AG$4+IF($D$3="Day",1,7)),"◆",""),IF(AND($C42&lt;AG$4+IF($D$3="Day",1,7),$D42&gt;=AG$4),IF(MAX(AG$4,$C42)&lt;=$C42+ROUND(($D42-$C42+1)*$E42,0)-1,"d","r"),"")))</f>
        <v/>
      </c>
      <c r="AH42" s="47" t="str">
        <f aca="false">IF(OR($C42="",$D42=""),"",IF(Tasks!$D42="Milestone",IF(AND($C42&gt;=AH$4,$C42&lt;AH$4+IF($D$3="Day",1,7)),"◆",""),IF(AND($C42&lt;AH$4+IF($D$3="Day",1,7),$D42&gt;=AH$4),IF(MAX(AH$4,$C42)&lt;=$C42+ROUND(($D42-$C42+1)*$E42,0)-1,"d","r"),"")))</f>
        <v/>
      </c>
      <c r="AI42" s="47" t="str">
        <f aca="false">IF(OR($C42="",$D42=""),"",IF(Tasks!$D42="Milestone",IF(AND($C42&gt;=AI$4,$C42&lt;AI$4+IF($D$3="Day",1,7)),"◆",""),IF(AND($C42&lt;AI$4+IF($D$3="Day",1,7),$D42&gt;=AI$4),IF(MAX(AI$4,$C42)&lt;=$C42+ROUND(($D42-$C42+1)*$E42,0)-1,"d","r"),"")))</f>
        <v/>
      </c>
      <c r="AJ42" s="47" t="str">
        <f aca="false">IF(OR($C42="",$D42=""),"",IF(Tasks!$D42="Milestone",IF(AND($C42&gt;=AJ$4,$C42&lt;AJ$4+IF($D$3="Day",1,7)),"◆",""),IF(AND($C42&lt;AJ$4+IF($D$3="Day",1,7),$D42&gt;=AJ$4),IF(MAX(AJ$4,$C42)&lt;=$C42+ROUND(($D42-$C42+1)*$E42,0)-1,"d","r"),"")))</f>
        <v/>
      </c>
      <c r="AK42" s="47" t="str">
        <f aca="false">IF(OR($C42="",$D42=""),"",IF(Tasks!$D42="Milestone",IF(AND($C42&gt;=AK$4,$C42&lt;AK$4+IF($D$3="Day",1,7)),"◆",""),IF(AND($C42&lt;AK$4+IF($D$3="Day",1,7),$D42&gt;=AK$4),IF(MAX(AK$4,$C42)&lt;=$C42+ROUND(($D42-$C42+1)*$E42,0)-1,"d","r"),"")))</f>
        <v/>
      </c>
      <c r="AL42" s="47" t="str">
        <f aca="false">IF(OR($C42="",$D42=""),"",IF(Tasks!$D42="Milestone",IF(AND($C42&gt;=AL$4,$C42&lt;AL$4+IF($D$3="Day",1,7)),"◆",""),IF(AND($C42&lt;AL$4+IF($D$3="Day",1,7),$D42&gt;=AL$4),IF(MAX(AL$4,$C42)&lt;=$C42+ROUND(($D42-$C42+1)*$E42,0)-1,"d","r"),"")))</f>
        <v/>
      </c>
      <c r="AM42" s="47" t="str">
        <f aca="false">IF(OR($C42="",$D42=""),"",IF(Tasks!$D42="Milestone",IF(AND($C42&gt;=AM$4,$C42&lt;AM$4+IF($D$3="Day",1,7)),"◆",""),IF(AND($C42&lt;AM$4+IF($D$3="Day",1,7),$D42&gt;=AM$4),IF(MAX(AM$4,$C42)&lt;=$C42+ROUND(($D42-$C42+1)*$E42,0)-1,"d","r"),"")))</f>
        <v/>
      </c>
      <c r="AN42" s="47" t="str">
        <f aca="false">IF(OR($C42="",$D42=""),"",IF(Tasks!$D42="Milestone",IF(AND($C42&gt;=AN$4,$C42&lt;AN$4+IF($D$3="Day",1,7)),"◆",""),IF(AND($C42&lt;AN$4+IF($D$3="Day",1,7),$D42&gt;=AN$4),IF(MAX(AN$4,$C42)&lt;=$C42+ROUND(($D42-$C42+1)*$E42,0)-1,"d","r"),"")))</f>
        <v/>
      </c>
      <c r="AO42" s="47" t="str">
        <f aca="false">IF(OR($C42="",$D42=""),"",IF(Tasks!$D42="Milestone",IF(AND($C42&gt;=AO$4,$C42&lt;AO$4+IF($D$3="Day",1,7)),"◆",""),IF(AND($C42&lt;AO$4+IF($D$3="Day",1,7),$D42&gt;=AO$4),IF(MAX(AO$4,$C42)&lt;=$C42+ROUND(($D42-$C42+1)*$E42,0)-1,"d","r"),"")))</f>
        <v/>
      </c>
      <c r="AP42" s="47" t="str">
        <f aca="false">IF(OR($C42="",$D42=""),"",IF(Tasks!$D42="Milestone",IF(AND($C42&gt;=AP$4,$C42&lt;AP$4+IF($D$3="Day",1,7)),"◆",""),IF(AND($C42&lt;AP$4+IF($D$3="Day",1,7),$D42&gt;=AP$4),IF(MAX(AP$4,$C42)&lt;=$C42+ROUND(($D42-$C42+1)*$E42,0)-1,"d","r"),"")))</f>
        <v/>
      </c>
      <c r="AQ42" s="47" t="str">
        <f aca="false">IF(OR($C42="",$D42=""),"",IF(Tasks!$D42="Milestone",IF(AND($C42&gt;=AQ$4,$C42&lt;AQ$4+IF($D$3="Day",1,7)),"◆",""),IF(AND($C42&lt;AQ$4+IF($D$3="Day",1,7),$D42&gt;=AQ$4),IF(MAX(AQ$4,$C42)&lt;=$C42+ROUND(($D42-$C42+1)*$E42,0)-1,"d","r"),"")))</f>
        <v/>
      </c>
      <c r="AR42" s="47" t="str">
        <f aca="false">IF(OR($C42="",$D42=""),"",IF(Tasks!$D42="Milestone",IF(AND($C42&gt;=AR$4,$C42&lt;AR$4+IF($D$3="Day",1,7)),"◆",""),IF(AND($C42&lt;AR$4+IF($D$3="Day",1,7),$D42&gt;=AR$4),IF(MAX(AR$4,$C42)&lt;=$C42+ROUND(($D42-$C42+1)*$E42,0)-1,"d","r"),"")))</f>
        <v/>
      </c>
      <c r="AS42" s="47" t="str">
        <f aca="false">IF(OR($C42="",$D42=""),"",IF(Tasks!$D42="Milestone",IF(AND($C42&gt;=AS$4,$C42&lt;AS$4+IF($D$3="Day",1,7)),"◆",""),IF(AND($C42&lt;AS$4+IF($D$3="Day",1,7),$D42&gt;=AS$4),IF(MAX(AS$4,$C42)&lt;=$C42+ROUND(($D42-$C42+1)*$E42,0)-1,"d","r"),"")))</f>
        <v/>
      </c>
      <c r="AT42" s="47" t="str">
        <f aca="false">IF(OR($C42="",$D42=""),"",IF(Tasks!$D42="Milestone",IF(AND($C42&gt;=AT$4,$C42&lt;AT$4+IF($D$3="Day",1,7)),"◆",""),IF(AND($C42&lt;AT$4+IF($D$3="Day",1,7),$D42&gt;=AT$4),IF(MAX(AT$4,$C42)&lt;=$C42+ROUND(($D42-$C42+1)*$E42,0)-1,"d","r"),"")))</f>
        <v/>
      </c>
      <c r="AU42" s="47" t="str">
        <f aca="false">IF(OR($C42="",$D42=""),"",IF(Tasks!$D42="Milestone",IF(AND($C42&gt;=AU$4,$C42&lt;AU$4+IF($D$3="Day",1,7)),"◆",""),IF(AND($C42&lt;AU$4+IF($D$3="Day",1,7),$D42&gt;=AU$4),IF(MAX(AU$4,$C42)&lt;=$C42+ROUND(($D42-$C42+1)*$E42,0)-1,"d","r"),"")))</f>
        <v/>
      </c>
      <c r="AV42" s="47" t="str">
        <f aca="false">IF(OR($C42="",$D42=""),"",IF(Tasks!$D42="Milestone",IF(AND($C42&gt;=AV$4,$C42&lt;AV$4+IF($D$3="Day",1,7)),"◆",""),IF(AND($C42&lt;AV$4+IF($D$3="Day",1,7),$D42&gt;=AV$4),IF(MAX(AV$4,$C42)&lt;=$C42+ROUND(($D42-$C42+1)*$E42,0)-1,"d","r"),"")))</f>
        <v/>
      </c>
      <c r="AW42" s="47" t="str">
        <f aca="false">IF(OR($C42="",$D42=""),"",IF(Tasks!$D42="Milestone",IF(AND($C42&gt;=AW$4,$C42&lt;AW$4+IF($D$3="Day",1,7)),"◆",""),IF(AND($C42&lt;AW$4+IF($D$3="Day",1,7),$D42&gt;=AW$4),IF(MAX(AW$4,$C42)&lt;=$C42+ROUND(($D42-$C42+1)*$E42,0)-1,"d","r"),"")))</f>
        <v/>
      </c>
      <c r="AX42" s="47" t="str">
        <f aca="false">IF(OR($C42="",$D42=""),"",IF(Tasks!$D42="Milestone",IF(AND($C42&gt;=AX$4,$C42&lt;AX$4+IF($D$3="Day",1,7)),"◆",""),IF(AND($C42&lt;AX$4+IF($D$3="Day",1,7),$D42&gt;=AX$4),IF(MAX(AX$4,$C42)&lt;=$C42+ROUND(($D42-$C42+1)*$E42,0)-1,"d","r"),"")))</f>
        <v/>
      </c>
      <c r="AY42" s="47" t="str">
        <f aca="false">IF(OR($C42="",$D42=""),"",IF(Tasks!$D42="Milestone",IF(AND($C42&gt;=AY$4,$C42&lt;AY$4+IF($D$3="Day",1,7)),"◆",""),IF(AND($C42&lt;AY$4+IF($D$3="Day",1,7),$D42&gt;=AY$4),IF(MAX(AY$4,$C42)&lt;=$C42+ROUND(($D42-$C42+1)*$E42,0)-1,"d","r"),"")))</f>
        <v/>
      </c>
      <c r="AZ42" s="47" t="str">
        <f aca="false">IF(OR($C42="",$D42=""),"",IF(Tasks!$D42="Milestone",IF(AND($C42&gt;=AZ$4,$C42&lt;AZ$4+IF($D$3="Day",1,7)),"◆",""),IF(AND($C42&lt;AZ$4+IF($D$3="Day",1,7),$D42&gt;=AZ$4),IF(MAX(AZ$4,$C42)&lt;=$C42+ROUND(($D42-$C42+1)*$E42,0)-1,"d","r"),"")))</f>
        <v/>
      </c>
      <c r="BA42" s="47" t="str">
        <f aca="false">IF(OR($C42="",$D42=""),"",IF(Tasks!$D42="Milestone",IF(AND($C42&gt;=BA$4,$C42&lt;BA$4+IF($D$3="Day",1,7)),"◆",""),IF(AND($C42&lt;BA$4+IF($D$3="Day",1,7),$D42&gt;=BA$4),IF(MAX(BA$4,$C42)&lt;=$C42+ROUND(($D42-$C42+1)*$E42,0)-1,"d","r"),"")))</f>
        <v/>
      </c>
      <c r="BB42" s="47" t="str">
        <f aca="false">IF(OR($C42="",$D42=""),"",IF(Tasks!$D42="Milestone",IF(AND($C42&gt;=BB$4,$C42&lt;BB$4+IF($D$3="Day",1,7)),"◆",""),IF(AND($C42&lt;BB$4+IF($D$3="Day",1,7),$D42&gt;=BB$4),IF(MAX(BB$4,$C42)&lt;=$C42+ROUND(($D42-$C42+1)*$E42,0)-1,"d","r"),"")))</f>
        <v/>
      </c>
      <c r="BC42" s="47" t="str">
        <f aca="false">IF(OR($C42="",$D42=""),"",IF(Tasks!$D42="Milestone",IF(AND($C42&gt;=BC$4,$C42&lt;BC$4+IF($D$3="Day",1,7)),"◆",""),IF(AND($C42&lt;BC$4+IF($D$3="Day",1,7),$D42&gt;=BC$4),IF(MAX(BC$4,$C42)&lt;=$C42+ROUND(($D42-$C42+1)*$E42,0)-1,"d","r"),"")))</f>
        <v/>
      </c>
      <c r="BD42" s="47" t="str">
        <f aca="false">IF(OR($C42="",$D42=""),"",IF(Tasks!$D42="Milestone",IF(AND($C42&gt;=BD$4,$C42&lt;BD$4+IF($D$3="Day",1,7)),"◆",""),IF(AND($C42&lt;BD$4+IF($D$3="Day",1,7),$D42&gt;=BD$4),IF(MAX(BD$4,$C42)&lt;=$C42+ROUND(($D42-$C42+1)*$E42,0)-1,"d","r"),"")))</f>
        <v/>
      </c>
      <c r="BE42" s="47" t="str">
        <f aca="false">IF(OR($C42="",$D42=""),"",IF(Tasks!$D42="Milestone",IF(AND($C42&gt;=BE$4,$C42&lt;BE$4+IF($D$3="Day",1,7)),"◆",""),IF(AND($C42&lt;BE$4+IF($D$3="Day",1,7),$D42&gt;=BE$4),IF(MAX(BE$4,$C42)&lt;=$C42+ROUND(($D42-$C42+1)*$E42,0)-1,"d","r"),"")))</f>
        <v/>
      </c>
    </row>
    <row r="43" customFormat="false" ht="18" hidden="false" customHeight="true" outlineLevel="0" collapsed="false">
      <c r="A43" s="43" t="str">
        <f aca="false">IF(Tasks!$B43="","",IF(Tasks!$D43="Milestone","◆ ","")&amp;Tasks!B43)</f>
        <v/>
      </c>
      <c r="B43" s="44" t="str">
        <f aca="false">IF(Tasks!$B43="","",IF(Tasks!C43="","",Tasks!C43))</f>
        <v/>
      </c>
      <c r="C43" s="45" t="str">
        <f aca="false">IF(OR(Tasks!$B43="",Tasks!E43=""),"",Tasks!E43)</f>
        <v/>
      </c>
      <c r="D43" s="45" t="str">
        <f aca="false">IF(Tasks!$B43="","",Tasks!G43)</f>
        <v/>
      </c>
      <c r="E43" s="46" t="str">
        <f aca="false">IF(Tasks!$B43="","",N(Tasks!H43))</f>
        <v/>
      </c>
      <c r="F43" s="47" t="str">
        <f aca="false">IF(OR($C43="",$D43=""),"",IF(Tasks!$D43="Milestone",IF(AND($C43&gt;=F$4,$C43&lt;F$4+IF($D$3="Day",1,7)),"◆",""),IF(AND($C43&lt;F$4+IF($D$3="Day",1,7),$D43&gt;=F$4),IF(MAX(F$4,$C43)&lt;=$C43+ROUND(($D43-$C43+1)*$E43,0)-1,"d","r"),"")))</f>
        <v/>
      </c>
      <c r="G43" s="47" t="str">
        <f aca="false">IF(OR($C43="",$D43=""),"",IF(Tasks!$D43="Milestone",IF(AND($C43&gt;=G$4,$C43&lt;G$4+IF($D$3="Day",1,7)),"◆",""),IF(AND($C43&lt;G$4+IF($D$3="Day",1,7),$D43&gt;=G$4),IF(MAX(G$4,$C43)&lt;=$C43+ROUND(($D43-$C43+1)*$E43,0)-1,"d","r"),"")))</f>
        <v/>
      </c>
      <c r="H43" s="47" t="str">
        <f aca="false">IF(OR($C43="",$D43=""),"",IF(Tasks!$D43="Milestone",IF(AND($C43&gt;=H$4,$C43&lt;H$4+IF($D$3="Day",1,7)),"◆",""),IF(AND($C43&lt;H$4+IF($D$3="Day",1,7),$D43&gt;=H$4),IF(MAX(H$4,$C43)&lt;=$C43+ROUND(($D43-$C43+1)*$E43,0)-1,"d","r"),"")))</f>
        <v/>
      </c>
      <c r="I43" s="47" t="str">
        <f aca="false">IF(OR($C43="",$D43=""),"",IF(Tasks!$D43="Milestone",IF(AND($C43&gt;=I$4,$C43&lt;I$4+IF($D$3="Day",1,7)),"◆",""),IF(AND($C43&lt;I$4+IF($D$3="Day",1,7),$D43&gt;=I$4),IF(MAX(I$4,$C43)&lt;=$C43+ROUND(($D43-$C43+1)*$E43,0)-1,"d","r"),"")))</f>
        <v/>
      </c>
      <c r="J43" s="47" t="str">
        <f aca="false">IF(OR($C43="",$D43=""),"",IF(Tasks!$D43="Milestone",IF(AND($C43&gt;=J$4,$C43&lt;J$4+IF($D$3="Day",1,7)),"◆",""),IF(AND($C43&lt;J$4+IF($D$3="Day",1,7),$D43&gt;=J$4),IF(MAX(J$4,$C43)&lt;=$C43+ROUND(($D43-$C43+1)*$E43,0)-1,"d","r"),"")))</f>
        <v/>
      </c>
      <c r="K43" s="47" t="str">
        <f aca="false">IF(OR($C43="",$D43=""),"",IF(Tasks!$D43="Milestone",IF(AND($C43&gt;=K$4,$C43&lt;K$4+IF($D$3="Day",1,7)),"◆",""),IF(AND($C43&lt;K$4+IF($D$3="Day",1,7),$D43&gt;=K$4),IF(MAX(K$4,$C43)&lt;=$C43+ROUND(($D43-$C43+1)*$E43,0)-1,"d","r"),"")))</f>
        <v/>
      </c>
      <c r="L43" s="47" t="str">
        <f aca="false">IF(OR($C43="",$D43=""),"",IF(Tasks!$D43="Milestone",IF(AND($C43&gt;=L$4,$C43&lt;L$4+IF($D$3="Day",1,7)),"◆",""),IF(AND($C43&lt;L$4+IF($D$3="Day",1,7),$D43&gt;=L$4),IF(MAX(L$4,$C43)&lt;=$C43+ROUND(($D43-$C43+1)*$E43,0)-1,"d","r"),"")))</f>
        <v/>
      </c>
      <c r="M43" s="47" t="str">
        <f aca="false">IF(OR($C43="",$D43=""),"",IF(Tasks!$D43="Milestone",IF(AND($C43&gt;=M$4,$C43&lt;M$4+IF($D$3="Day",1,7)),"◆",""),IF(AND($C43&lt;M$4+IF($D$3="Day",1,7),$D43&gt;=M$4),IF(MAX(M$4,$C43)&lt;=$C43+ROUND(($D43-$C43+1)*$E43,0)-1,"d","r"),"")))</f>
        <v/>
      </c>
      <c r="N43" s="47" t="str">
        <f aca="false">IF(OR($C43="",$D43=""),"",IF(Tasks!$D43="Milestone",IF(AND($C43&gt;=N$4,$C43&lt;N$4+IF($D$3="Day",1,7)),"◆",""),IF(AND($C43&lt;N$4+IF($D$3="Day",1,7),$D43&gt;=N$4),IF(MAX(N$4,$C43)&lt;=$C43+ROUND(($D43-$C43+1)*$E43,0)-1,"d","r"),"")))</f>
        <v/>
      </c>
      <c r="O43" s="47" t="str">
        <f aca="false">IF(OR($C43="",$D43=""),"",IF(Tasks!$D43="Milestone",IF(AND($C43&gt;=O$4,$C43&lt;O$4+IF($D$3="Day",1,7)),"◆",""),IF(AND($C43&lt;O$4+IF($D$3="Day",1,7),$D43&gt;=O$4),IF(MAX(O$4,$C43)&lt;=$C43+ROUND(($D43-$C43+1)*$E43,0)-1,"d","r"),"")))</f>
        <v/>
      </c>
      <c r="P43" s="47" t="str">
        <f aca="false">IF(OR($C43="",$D43=""),"",IF(Tasks!$D43="Milestone",IF(AND($C43&gt;=P$4,$C43&lt;P$4+IF($D$3="Day",1,7)),"◆",""),IF(AND($C43&lt;P$4+IF($D$3="Day",1,7),$D43&gt;=P$4),IF(MAX(P$4,$C43)&lt;=$C43+ROUND(($D43-$C43+1)*$E43,0)-1,"d","r"),"")))</f>
        <v/>
      </c>
      <c r="Q43" s="47" t="str">
        <f aca="false">IF(OR($C43="",$D43=""),"",IF(Tasks!$D43="Milestone",IF(AND($C43&gt;=Q$4,$C43&lt;Q$4+IF($D$3="Day",1,7)),"◆",""),IF(AND($C43&lt;Q$4+IF($D$3="Day",1,7),$D43&gt;=Q$4),IF(MAX(Q$4,$C43)&lt;=$C43+ROUND(($D43-$C43+1)*$E43,0)-1,"d","r"),"")))</f>
        <v/>
      </c>
      <c r="R43" s="47" t="str">
        <f aca="false">IF(OR($C43="",$D43=""),"",IF(Tasks!$D43="Milestone",IF(AND($C43&gt;=R$4,$C43&lt;R$4+IF($D$3="Day",1,7)),"◆",""),IF(AND($C43&lt;R$4+IF($D$3="Day",1,7),$D43&gt;=R$4),IF(MAX(R$4,$C43)&lt;=$C43+ROUND(($D43-$C43+1)*$E43,0)-1,"d","r"),"")))</f>
        <v/>
      </c>
      <c r="S43" s="47" t="str">
        <f aca="false">IF(OR($C43="",$D43=""),"",IF(Tasks!$D43="Milestone",IF(AND($C43&gt;=S$4,$C43&lt;S$4+IF($D$3="Day",1,7)),"◆",""),IF(AND($C43&lt;S$4+IF($D$3="Day",1,7),$D43&gt;=S$4),IF(MAX(S$4,$C43)&lt;=$C43+ROUND(($D43-$C43+1)*$E43,0)-1,"d","r"),"")))</f>
        <v/>
      </c>
      <c r="T43" s="47" t="str">
        <f aca="false">IF(OR($C43="",$D43=""),"",IF(Tasks!$D43="Milestone",IF(AND($C43&gt;=T$4,$C43&lt;T$4+IF($D$3="Day",1,7)),"◆",""),IF(AND($C43&lt;T$4+IF($D$3="Day",1,7),$D43&gt;=T$4),IF(MAX(T$4,$C43)&lt;=$C43+ROUND(($D43-$C43+1)*$E43,0)-1,"d","r"),"")))</f>
        <v/>
      </c>
      <c r="U43" s="47" t="str">
        <f aca="false">IF(OR($C43="",$D43=""),"",IF(Tasks!$D43="Milestone",IF(AND($C43&gt;=U$4,$C43&lt;U$4+IF($D$3="Day",1,7)),"◆",""),IF(AND($C43&lt;U$4+IF($D$3="Day",1,7),$D43&gt;=U$4),IF(MAX(U$4,$C43)&lt;=$C43+ROUND(($D43-$C43+1)*$E43,0)-1,"d","r"),"")))</f>
        <v/>
      </c>
      <c r="V43" s="47" t="str">
        <f aca="false">IF(OR($C43="",$D43=""),"",IF(Tasks!$D43="Milestone",IF(AND($C43&gt;=V$4,$C43&lt;V$4+IF($D$3="Day",1,7)),"◆",""),IF(AND($C43&lt;V$4+IF($D$3="Day",1,7),$D43&gt;=V$4),IF(MAX(V$4,$C43)&lt;=$C43+ROUND(($D43-$C43+1)*$E43,0)-1,"d","r"),"")))</f>
        <v/>
      </c>
      <c r="W43" s="47" t="str">
        <f aca="false">IF(OR($C43="",$D43=""),"",IF(Tasks!$D43="Milestone",IF(AND($C43&gt;=W$4,$C43&lt;W$4+IF($D$3="Day",1,7)),"◆",""),IF(AND($C43&lt;W$4+IF($D$3="Day",1,7),$D43&gt;=W$4),IF(MAX(W$4,$C43)&lt;=$C43+ROUND(($D43-$C43+1)*$E43,0)-1,"d","r"),"")))</f>
        <v/>
      </c>
      <c r="X43" s="47" t="str">
        <f aca="false">IF(OR($C43="",$D43=""),"",IF(Tasks!$D43="Milestone",IF(AND($C43&gt;=X$4,$C43&lt;X$4+IF($D$3="Day",1,7)),"◆",""),IF(AND($C43&lt;X$4+IF($D$3="Day",1,7),$D43&gt;=X$4),IF(MAX(X$4,$C43)&lt;=$C43+ROUND(($D43-$C43+1)*$E43,0)-1,"d","r"),"")))</f>
        <v/>
      </c>
      <c r="Y43" s="47" t="str">
        <f aca="false">IF(OR($C43="",$D43=""),"",IF(Tasks!$D43="Milestone",IF(AND($C43&gt;=Y$4,$C43&lt;Y$4+IF($D$3="Day",1,7)),"◆",""),IF(AND($C43&lt;Y$4+IF($D$3="Day",1,7),$D43&gt;=Y$4),IF(MAX(Y$4,$C43)&lt;=$C43+ROUND(($D43-$C43+1)*$E43,0)-1,"d","r"),"")))</f>
        <v/>
      </c>
      <c r="Z43" s="47" t="str">
        <f aca="false">IF(OR($C43="",$D43=""),"",IF(Tasks!$D43="Milestone",IF(AND($C43&gt;=Z$4,$C43&lt;Z$4+IF($D$3="Day",1,7)),"◆",""),IF(AND($C43&lt;Z$4+IF($D$3="Day",1,7),$D43&gt;=Z$4),IF(MAX(Z$4,$C43)&lt;=$C43+ROUND(($D43-$C43+1)*$E43,0)-1,"d","r"),"")))</f>
        <v/>
      </c>
      <c r="AA43" s="47" t="str">
        <f aca="false">IF(OR($C43="",$D43=""),"",IF(Tasks!$D43="Milestone",IF(AND($C43&gt;=AA$4,$C43&lt;AA$4+IF($D$3="Day",1,7)),"◆",""),IF(AND($C43&lt;AA$4+IF($D$3="Day",1,7),$D43&gt;=AA$4),IF(MAX(AA$4,$C43)&lt;=$C43+ROUND(($D43-$C43+1)*$E43,0)-1,"d","r"),"")))</f>
        <v/>
      </c>
      <c r="AB43" s="47" t="str">
        <f aca="false">IF(OR($C43="",$D43=""),"",IF(Tasks!$D43="Milestone",IF(AND($C43&gt;=AB$4,$C43&lt;AB$4+IF($D$3="Day",1,7)),"◆",""),IF(AND($C43&lt;AB$4+IF($D$3="Day",1,7),$D43&gt;=AB$4),IF(MAX(AB$4,$C43)&lt;=$C43+ROUND(($D43-$C43+1)*$E43,0)-1,"d","r"),"")))</f>
        <v/>
      </c>
      <c r="AC43" s="47" t="str">
        <f aca="false">IF(OR($C43="",$D43=""),"",IF(Tasks!$D43="Milestone",IF(AND($C43&gt;=AC$4,$C43&lt;AC$4+IF($D$3="Day",1,7)),"◆",""),IF(AND($C43&lt;AC$4+IF($D$3="Day",1,7),$D43&gt;=AC$4),IF(MAX(AC$4,$C43)&lt;=$C43+ROUND(($D43-$C43+1)*$E43,0)-1,"d","r"),"")))</f>
        <v/>
      </c>
      <c r="AD43" s="47" t="str">
        <f aca="false">IF(OR($C43="",$D43=""),"",IF(Tasks!$D43="Milestone",IF(AND($C43&gt;=AD$4,$C43&lt;AD$4+IF($D$3="Day",1,7)),"◆",""),IF(AND($C43&lt;AD$4+IF($D$3="Day",1,7),$D43&gt;=AD$4),IF(MAX(AD$4,$C43)&lt;=$C43+ROUND(($D43-$C43+1)*$E43,0)-1,"d","r"),"")))</f>
        <v/>
      </c>
      <c r="AE43" s="47" t="str">
        <f aca="false">IF(OR($C43="",$D43=""),"",IF(Tasks!$D43="Milestone",IF(AND($C43&gt;=AE$4,$C43&lt;AE$4+IF($D$3="Day",1,7)),"◆",""),IF(AND($C43&lt;AE$4+IF($D$3="Day",1,7),$D43&gt;=AE$4),IF(MAX(AE$4,$C43)&lt;=$C43+ROUND(($D43-$C43+1)*$E43,0)-1,"d","r"),"")))</f>
        <v/>
      </c>
      <c r="AF43" s="47" t="str">
        <f aca="false">IF(OR($C43="",$D43=""),"",IF(Tasks!$D43="Milestone",IF(AND($C43&gt;=AF$4,$C43&lt;AF$4+IF($D$3="Day",1,7)),"◆",""),IF(AND($C43&lt;AF$4+IF($D$3="Day",1,7),$D43&gt;=AF$4),IF(MAX(AF$4,$C43)&lt;=$C43+ROUND(($D43-$C43+1)*$E43,0)-1,"d","r"),"")))</f>
        <v/>
      </c>
      <c r="AG43" s="47" t="str">
        <f aca="false">IF(OR($C43="",$D43=""),"",IF(Tasks!$D43="Milestone",IF(AND($C43&gt;=AG$4,$C43&lt;AG$4+IF($D$3="Day",1,7)),"◆",""),IF(AND($C43&lt;AG$4+IF($D$3="Day",1,7),$D43&gt;=AG$4),IF(MAX(AG$4,$C43)&lt;=$C43+ROUND(($D43-$C43+1)*$E43,0)-1,"d","r"),"")))</f>
        <v/>
      </c>
      <c r="AH43" s="47" t="str">
        <f aca="false">IF(OR($C43="",$D43=""),"",IF(Tasks!$D43="Milestone",IF(AND($C43&gt;=AH$4,$C43&lt;AH$4+IF($D$3="Day",1,7)),"◆",""),IF(AND($C43&lt;AH$4+IF($D$3="Day",1,7),$D43&gt;=AH$4),IF(MAX(AH$4,$C43)&lt;=$C43+ROUND(($D43-$C43+1)*$E43,0)-1,"d","r"),"")))</f>
        <v/>
      </c>
      <c r="AI43" s="47" t="str">
        <f aca="false">IF(OR($C43="",$D43=""),"",IF(Tasks!$D43="Milestone",IF(AND($C43&gt;=AI$4,$C43&lt;AI$4+IF($D$3="Day",1,7)),"◆",""),IF(AND($C43&lt;AI$4+IF($D$3="Day",1,7),$D43&gt;=AI$4),IF(MAX(AI$4,$C43)&lt;=$C43+ROUND(($D43-$C43+1)*$E43,0)-1,"d","r"),"")))</f>
        <v/>
      </c>
      <c r="AJ43" s="47" t="str">
        <f aca="false">IF(OR($C43="",$D43=""),"",IF(Tasks!$D43="Milestone",IF(AND($C43&gt;=AJ$4,$C43&lt;AJ$4+IF($D$3="Day",1,7)),"◆",""),IF(AND($C43&lt;AJ$4+IF($D$3="Day",1,7),$D43&gt;=AJ$4),IF(MAX(AJ$4,$C43)&lt;=$C43+ROUND(($D43-$C43+1)*$E43,0)-1,"d","r"),"")))</f>
        <v/>
      </c>
      <c r="AK43" s="47" t="str">
        <f aca="false">IF(OR($C43="",$D43=""),"",IF(Tasks!$D43="Milestone",IF(AND($C43&gt;=AK$4,$C43&lt;AK$4+IF($D$3="Day",1,7)),"◆",""),IF(AND($C43&lt;AK$4+IF($D$3="Day",1,7),$D43&gt;=AK$4),IF(MAX(AK$4,$C43)&lt;=$C43+ROUND(($D43-$C43+1)*$E43,0)-1,"d","r"),"")))</f>
        <v/>
      </c>
      <c r="AL43" s="47" t="str">
        <f aca="false">IF(OR($C43="",$D43=""),"",IF(Tasks!$D43="Milestone",IF(AND($C43&gt;=AL$4,$C43&lt;AL$4+IF($D$3="Day",1,7)),"◆",""),IF(AND($C43&lt;AL$4+IF($D$3="Day",1,7),$D43&gt;=AL$4),IF(MAX(AL$4,$C43)&lt;=$C43+ROUND(($D43-$C43+1)*$E43,0)-1,"d","r"),"")))</f>
        <v/>
      </c>
      <c r="AM43" s="47" t="str">
        <f aca="false">IF(OR($C43="",$D43=""),"",IF(Tasks!$D43="Milestone",IF(AND($C43&gt;=AM$4,$C43&lt;AM$4+IF($D$3="Day",1,7)),"◆",""),IF(AND($C43&lt;AM$4+IF($D$3="Day",1,7),$D43&gt;=AM$4),IF(MAX(AM$4,$C43)&lt;=$C43+ROUND(($D43-$C43+1)*$E43,0)-1,"d","r"),"")))</f>
        <v/>
      </c>
      <c r="AN43" s="47" t="str">
        <f aca="false">IF(OR($C43="",$D43=""),"",IF(Tasks!$D43="Milestone",IF(AND($C43&gt;=AN$4,$C43&lt;AN$4+IF($D$3="Day",1,7)),"◆",""),IF(AND($C43&lt;AN$4+IF($D$3="Day",1,7),$D43&gt;=AN$4),IF(MAX(AN$4,$C43)&lt;=$C43+ROUND(($D43-$C43+1)*$E43,0)-1,"d","r"),"")))</f>
        <v/>
      </c>
      <c r="AO43" s="47" t="str">
        <f aca="false">IF(OR($C43="",$D43=""),"",IF(Tasks!$D43="Milestone",IF(AND($C43&gt;=AO$4,$C43&lt;AO$4+IF($D$3="Day",1,7)),"◆",""),IF(AND($C43&lt;AO$4+IF($D$3="Day",1,7),$D43&gt;=AO$4),IF(MAX(AO$4,$C43)&lt;=$C43+ROUND(($D43-$C43+1)*$E43,0)-1,"d","r"),"")))</f>
        <v/>
      </c>
      <c r="AP43" s="47" t="str">
        <f aca="false">IF(OR($C43="",$D43=""),"",IF(Tasks!$D43="Milestone",IF(AND($C43&gt;=AP$4,$C43&lt;AP$4+IF($D$3="Day",1,7)),"◆",""),IF(AND($C43&lt;AP$4+IF($D$3="Day",1,7),$D43&gt;=AP$4),IF(MAX(AP$4,$C43)&lt;=$C43+ROUND(($D43-$C43+1)*$E43,0)-1,"d","r"),"")))</f>
        <v/>
      </c>
      <c r="AQ43" s="47" t="str">
        <f aca="false">IF(OR($C43="",$D43=""),"",IF(Tasks!$D43="Milestone",IF(AND($C43&gt;=AQ$4,$C43&lt;AQ$4+IF($D$3="Day",1,7)),"◆",""),IF(AND($C43&lt;AQ$4+IF($D$3="Day",1,7),$D43&gt;=AQ$4),IF(MAX(AQ$4,$C43)&lt;=$C43+ROUND(($D43-$C43+1)*$E43,0)-1,"d","r"),"")))</f>
        <v/>
      </c>
      <c r="AR43" s="47" t="str">
        <f aca="false">IF(OR($C43="",$D43=""),"",IF(Tasks!$D43="Milestone",IF(AND($C43&gt;=AR$4,$C43&lt;AR$4+IF($D$3="Day",1,7)),"◆",""),IF(AND($C43&lt;AR$4+IF($D$3="Day",1,7),$D43&gt;=AR$4),IF(MAX(AR$4,$C43)&lt;=$C43+ROUND(($D43-$C43+1)*$E43,0)-1,"d","r"),"")))</f>
        <v/>
      </c>
      <c r="AS43" s="47" t="str">
        <f aca="false">IF(OR($C43="",$D43=""),"",IF(Tasks!$D43="Milestone",IF(AND($C43&gt;=AS$4,$C43&lt;AS$4+IF($D$3="Day",1,7)),"◆",""),IF(AND($C43&lt;AS$4+IF($D$3="Day",1,7),$D43&gt;=AS$4),IF(MAX(AS$4,$C43)&lt;=$C43+ROUND(($D43-$C43+1)*$E43,0)-1,"d","r"),"")))</f>
        <v/>
      </c>
      <c r="AT43" s="47" t="str">
        <f aca="false">IF(OR($C43="",$D43=""),"",IF(Tasks!$D43="Milestone",IF(AND($C43&gt;=AT$4,$C43&lt;AT$4+IF($D$3="Day",1,7)),"◆",""),IF(AND($C43&lt;AT$4+IF($D$3="Day",1,7),$D43&gt;=AT$4),IF(MAX(AT$4,$C43)&lt;=$C43+ROUND(($D43-$C43+1)*$E43,0)-1,"d","r"),"")))</f>
        <v/>
      </c>
      <c r="AU43" s="47" t="str">
        <f aca="false">IF(OR($C43="",$D43=""),"",IF(Tasks!$D43="Milestone",IF(AND($C43&gt;=AU$4,$C43&lt;AU$4+IF($D$3="Day",1,7)),"◆",""),IF(AND($C43&lt;AU$4+IF($D$3="Day",1,7),$D43&gt;=AU$4),IF(MAX(AU$4,$C43)&lt;=$C43+ROUND(($D43-$C43+1)*$E43,0)-1,"d","r"),"")))</f>
        <v/>
      </c>
      <c r="AV43" s="47" t="str">
        <f aca="false">IF(OR($C43="",$D43=""),"",IF(Tasks!$D43="Milestone",IF(AND($C43&gt;=AV$4,$C43&lt;AV$4+IF($D$3="Day",1,7)),"◆",""),IF(AND($C43&lt;AV$4+IF($D$3="Day",1,7),$D43&gt;=AV$4),IF(MAX(AV$4,$C43)&lt;=$C43+ROUND(($D43-$C43+1)*$E43,0)-1,"d","r"),"")))</f>
        <v/>
      </c>
      <c r="AW43" s="47" t="str">
        <f aca="false">IF(OR($C43="",$D43=""),"",IF(Tasks!$D43="Milestone",IF(AND($C43&gt;=AW$4,$C43&lt;AW$4+IF($D$3="Day",1,7)),"◆",""),IF(AND($C43&lt;AW$4+IF($D$3="Day",1,7),$D43&gt;=AW$4),IF(MAX(AW$4,$C43)&lt;=$C43+ROUND(($D43-$C43+1)*$E43,0)-1,"d","r"),"")))</f>
        <v/>
      </c>
      <c r="AX43" s="47" t="str">
        <f aca="false">IF(OR($C43="",$D43=""),"",IF(Tasks!$D43="Milestone",IF(AND($C43&gt;=AX$4,$C43&lt;AX$4+IF($D$3="Day",1,7)),"◆",""),IF(AND($C43&lt;AX$4+IF($D$3="Day",1,7),$D43&gt;=AX$4),IF(MAX(AX$4,$C43)&lt;=$C43+ROUND(($D43-$C43+1)*$E43,0)-1,"d","r"),"")))</f>
        <v/>
      </c>
      <c r="AY43" s="47" t="str">
        <f aca="false">IF(OR($C43="",$D43=""),"",IF(Tasks!$D43="Milestone",IF(AND($C43&gt;=AY$4,$C43&lt;AY$4+IF($D$3="Day",1,7)),"◆",""),IF(AND($C43&lt;AY$4+IF($D$3="Day",1,7),$D43&gt;=AY$4),IF(MAX(AY$4,$C43)&lt;=$C43+ROUND(($D43-$C43+1)*$E43,0)-1,"d","r"),"")))</f>
        <v/>
      </c>
      <c r="AZ43" s="47" t="str">
        <f aca="false">IF(OR($C43="",$D43=""),"",IF(Tasks!$D43="Milestone",IF(AND($C43&gt;=AZ$4,$C43&lt;AZ$4+IF($D$3="Day",1,7)),"◆",""),IF(AND($C43&lt;AZ$4+IF($D$3="Day",1,7),$D43&gt;=AZ$4),IF(MAX(AZ$4,$C43)&lt;=$C43+ROUND(($D43-$C43+1)*$E43,0)-1,"d","r"),"")))</f>
        <v/>
      </c>
      <c r="BA43" s="47" t="str">
        <f aca="false">IF(OR($C43="",$D43=""),"",IF(Tasks!$D43="Milestone",IF(AND($C43&gt;=BA$4,$C43&lt;BA$4+IF($D$3="Day",1,7)),"◆",""),IF(AND($C43&lt;BA$4+IF($D$3="Day",1,7),$D43&gt;=BA$4),IF(MAX(BA$4,$C43)&lt;=$C43+ROUND(($D43-$C43+1)*$E43,0)-1,"d","r"),"")))</f>
        <v/>
      </c>
      <c r="BB43" s="47" t="str">
        <f aca="false">IF(OR($C43="",$D43=""),"",IF(Tasks!$D43="Milestone",IF(AND($C43&gt;=BB$4,$C43&lt;BB$4+IF($D$3="Day",1,7)),"◆",""),IF(AND($C43&lt;BB$4+IF($D$3="Day",1,7),$D43&gt;=BB$4),IF(MAX(BB$4,$C43)&lt;=$C43+ROUND(($D43-$C43+1)*$E43,0)-1,"d","r"),"")))</f>
        <v/>
      </c>
      <c r="BC43" s="47" t="str">
        <f aca="false">IF(OR($C43="",$D43=""),"",IF(Tasks!$D43="Milestone",IF(AND($C43&gt;=BC$4,$C43&lt;BC$4+IF($D$3="Day",1,7)),"◆",""),IF(AND($C43&lt;BC$4+IF($D$3="Day",1,7),$D43&gt;=BC$4),IF(MAX(BC$4,$C43)&lt;=$C43+ROUND(($D43-$C43+1)*$E43,0)-1,"d","r"),"")))</f>
        <v/>
      </c>
      <c r="BD43" s="47" t="str">
        <f aca="false">IF(OR($C43="",$D43=""),"",IF(Tasks!$D43="Milestone",IF(AND($C43&gt;=BD$4,$C43&lt;BD$4+IF($D$3="Day",1,7)),"◆",""),IF(AND($C43&lt;BD$4+IF($D$3="Day",1,7),$D43&gt;=BD$4),IF(MAX(BD$4,$C43)&lt;=$C43+ROUND(($D43-$C43+1)*$E43,0)-1,"d","r"),"")))</f>
        <v/>
      </c>
      <c r="BE43" s="47" t="str">
        <f aca="false">IF(OR($C43="",$D43=""),"",IF(Tasks!$D43="Milestone",IF(AND($C43&gt;=BE$4,$C43&lt;BE$4+IF($D$3="Day",1,7)),"◆",""),IF(AND($C43&lt;BE$4+IF($D$3="Day",1,7),$D43&gt;=BE$4),IF(MAX(BE$4,$C43)&lt;=$C43+ROUND(($D43-$C43+1)*$E43,0)-1,"d","r"),"")))</f>
        <v/>
      </c>
    </row>
    <row r="44" customFormat="false" ht="18" hidden="false" customHeight="true" outlineLevel="0" collapsed="false">
      <c r="A44" s="43" t="str">
        <f aca="false">IF(Tasks!$B44="","",IF(Tasks!$D44="Milestone","◆ ","")&amp;Tasks!B44)</f>
        <v/>
      </c>
      <c r="B44" s="44" t="str">
        <f aca="false">IF(Tasks!$B44="","",IF(Tasks!C44="","",Tasks!C44))</f>
        <v/>
      </c>
      <c r="C44" s="45" t="str">
        <f aca="false">IF(OR(Tasks!$B44="",Tasks!E44=""),"",Tasks!E44)</f>
        <v/>
      </c>
      <c r="D44" s="45" t="str">
        <f aca="false">IF(Tasks!$B44="","",Tasks!G44)</f>
        <v/>
      </c>
      <c r="E44" s="46" t="str">
        <f aca="false">IF(Tasks!$B44="","",N(Tasks!H44))</f>
        <v/>
      </c>
      <c r="F44" s="47" t="str">
        <f aca="false">IF(OR($C44="",$D44=""),"",IF(Tasks!$D44="Milestone",IF(AND($C44&gt;=F$4,$C44&lt;F$4+IF($D$3="Day",1,7)),"◆",""),IF(AND($C44&lt;F$4+IF($D$3="Day",1,7),$D44&gt;=F$4),IF(MAX(F$4,$C44)&lt;=$C44+ROUND(($D44-$C44+1)*$E44,0)-1,"d","r"),"")))</f>
        <v/>
      </c>
      <c r="G44" s="47" t="str">
        <f aca="false">IF(OR($C44="",$D44=""),"",IF(Tasks!$D44="Milestone",IF(AND($C44&gt;=G$4,$C44&lt;G$4+IF($D$3="Day",1,7)),"◆",""),IF(AND($C44&lt;G$4+IF($D$3="Day",1,7),$D44&gt;=G$4),IF(MAX(G$4,$C44)&lt;=$C44+ROUND(($D44-$C44+1)*$E44,0)-1,"d","r"),"")))</f>
        <v/>
      </c>
      <c r="H44" s="47" t="str">
        <f aca="false">IF(OR($C44="",$D44=""),"",IF(Tasks!$D44="Milestone",IF(AND($C44&gt;=H$4,$C44&lt;H$4+IF($D$3="Day",1,7)),"◆",""),IF(AND($C44&lt;H$4+IF($D$3="Day",1,7),$D44&gt;=H$4),IF(MAX(H$4,$C44)&lt;=$C44+ROUND(($D44-$C44+1)*$E44,0)-1,"d","r"),"")))</f>
        <v/>
      </c>
      <c r="I44" s="47" t="str">
        <f aca="false">IF(OR($C44="",$D44=""),"",IF(Tasks!$D44="Milestone",IF(AND($C44&gt;=I$4,$C44&lt;I$4+IF($D$3="Day",1,7)),"◆",""),IF(AND($C44&lt;I$4+IF($D$3="Day",1,7),$D44&gt;=I$4),IF(MAX(I$4,$C44)&lt;=$C44+ROUND(($D44-$C44+1)*$E44,0)-1,"d","r"),"")))</f>
        <v/>
      </c>
      <c r="J44" s="47" t="str">
        <f aca="false">IF(OR($C44="",$D44=""),"",IF(Tasks!$D44="Milestone",IF(AND($C44&gt;=J$4,$C44&lt;J$4+IF($D$3="Day",1,7)),"◆",""),IF(AND($C44&lt;J$4+IF($D$3="Day",1,7),$D44&gt;=J$4),IF(MAX(J$4,$C44)&lt;=$C44+ROUND(($D44-$C44+1)*$E44,0)-1,"d","r"),"")))</f>
        <v/>
      </c>
      <c r="K44" s="47" t="str">
        <f aca="false">IF(OR($C44="",$D44=""),"",IF(Tasks!$D44="Milestone",IF(AND($C44&gt;=K$4,$C44&lt;K$4+IF($D$3="Day",1,7)),"◆",""),IF(AND($C44&lt;K$4+IF($D$3="Day",1,7),$D44&gt;=K$4),IF(MAX(K$4,$C44)&lt;=$C44+ROUND(($D44-$C44+1)*$E44,0)-1,"d","r"),"")))</f>
        <v/>
      </c>
      <c r="L44" s="47" t="str">
        <f aca="false">IF(OR($C44="",$D44=""),"",IF(Tasks!$D44="Milestone",IF(AND($C44&gt;=L$4,$C44&lt;L$4+IF($D$3="Day",1,7)),"◆",""),IF(AND($C44&lt;L$4+IF($D$3="Day",1,7),$D44&gt;=L$4),IF(MAX(L$4,$C44)&lt;=$C44+ROUND(($D44-$C44+1)*$E44,0)-1,"d","r"),"")))</f>
        <v/>
      </c>
      <c r="M44" s="47" t="str">
        <f aca="false">IF(OR($C44="",$D44=""),"",IF(Tasks!$D44="Milestone",IF(AND($C44&gt;=M$4,$C44&lt;M$4+IF($D$3="Day",1,7)),"◆",""),IF(AND($C44&lt;M$4+IF($D$3="Day",1,7),$D44&gt;=M$4),IF(MAX(M$4,$C44)&lt;=$C44+ROUND(($D44-$C44+1)*$E44,0)-1,"d","r"),"")))</f>
        <v/>
      </c>
      <c r="N44" s="47" t="str">
        <f aca="false">IF(OR($C44="",$D44=""),"",IF(Tasks!$D44="Milestone",IF(AND($C44&gt;=N$4,$C44&lt;N$4+IF($D$3="Day",1,7)),"◆",""),IF(AND($C44&lt;N$4+IF($D$3="Day",1,7),$D44&gt;=N$4),IF(MAX(N$4,$C44)&lt;=$C44+ROUND(($D44-$C44+1)*$E44,0)-1,"d","r"),"")))</f>
        <v/>
      </c>
      <c r="O44" s="47" t="str">
        <f aca="false">IF(OR($C44="",$D44=""),"",IF(Tasks!$D44="Milestone",IF(AND($C44&gt;=O$4,$C44&lt;O$4+IF($D$3="Day",1,7)),"◆",""),IF(AND($C44&lt;O$4+IF($D$3="Day",1,7),$D44&gt;=O$4),IF(MAX(O$4,$C44)&lt;=$C44+ROUND(($D44-$C44+1)*$E44,0)-1,"d","r"),"")))</f>
        <v/>
      </c>
      <c r="P44" s="47" t="str">
        <f aca="false">IF(OR($C44="",$D44=""),"",IF(Tasks!$D44="Milestone",IF(AND($C44&gt;=P$4,$C44&lt;P$4+IF($D$3="Day",1,7)),"◆",""),IF(AND($C44&lt;P$4+IF($D$3="Day",1,7),$D44&gt;=P$4),IF(MAX(P$4,$C44)&lt;=$C44+ROUND(($D44-$C44+1)*$E44,0)-1,"d","r"),"")))</f>
        <v/>
      </c>
      <c r="Q44" s="47" t="str">
        <f aca="false">IF(OR($C44="",$D44=""),"",IF(Tasks!$D44="Milestone",IF(AND($C44&gt;=Q$4,$C44&lt;Q$4+IF($D$3="Day",1,7)),"◆",""),IF(AND($C44&lt;Q$4+IF($D$3="Day",1,7),$D44&gt;=Q$4),IF(MAX(Q$4,$C44)&lt;=$C44+ROUND(($D44-$C44+1)*$E44,0)-1,"d","r"),"")))</f>
        <v/>
      </c>
      <c r="R44" s="47" t="str">
        <f aca="false">IF(OR($C44="",$D44=""),"",IF(Tasks!$D44="Milestone",IF(AND($C44&gt;=R$4,$C44&lt;R$4+IF($D$3="Day",1,7)),"◆",""),IF(AND($C44&lt;R$4+IF($D$3="Day",1,7),$D44&gt;=R$4),IF(MAX(R$4,$C44)&lt;=$C44+ROUND(($D44-$C44+1)*$E44,0)-1,"d","r"),"")))</f>
        <v/>
      </c>
      <c r="S44" s="47" t="str">
        <f aca="false">IF(OR($C44="",$D44=""),"",IF(Tasks!$D44="Milestone",IF(AND($C44&gt;=S$4,$C44&lt;S$4+IF($D$3="Day",1,7)),"◆",""),IF(AND($C44&lt;S$4+IF($D$3="Day",1,7),$D44&gt;=S$4),IF(MAX(S$4,$C44)&lt;=$C44+ROUND(($D44-$C44+1)*$E44,0)-1,"d","r"),"")))</f>
        <v/>
      </c>
      <c r="T44" s="47" t="str">
        <f aca="false">IF(OR($C44="",$D44=""),"",IF(Tasks!$D44="Milestone",IF(AND($C44&gt;=T$4,$C44&lt;T$4+IF($D$3="Day",1,7)),"◆",""),IF(AND($C44&lt;T$4+IF($D$3="Day",1,7),$D44&gt;=T$4),IF(MAX(T$4,$C44)&lt;=$C44+ROUND(($D44-$C44+1)*$E44,0)-1,"d","r"),"")))</f>
        <v/>
      </c>
      <c r="U44" s="47" t="str">
        <f aca="false">IF(OR($C44="",$D44=""),"",IF(Tasks!$D44="Milestone",IF(AND($C44&gt;=U$4,$C44&lt;U$4+IF($D$3="Day",1,7)),"◆",""),IF(AND($C44&lt;U$4+IF($D$3="Day",1,7),$D44&gt;=U$4),IF(MAX(U$4,$C44)&lt;=$C44+ROUND(($D44-$C44+1)*$E44,0)-1,"d","r"),"")))</f>
        <v/>
      </c>
      <c r="V44" s="47" t="str">
        <f aca="false">IF(OR($C44="",$D44=""),"",IF(Tasks!$D44="Milestone",IF(AND($C44&gt;=V$4,$C44&lt;V$4+IF($D$3="Day",1,7)),"◆",""),IF(AND($C44&lt;V$4+IF($D$3="Day",1,7),$D44&gt;=V$4),IF(MAX(V$4,$C44)&lt;=$C44+ROUND(($D44-$C44+1)*$E44,0)-1,"d","r"),"")))</f>
        <v/>
      </c>
      <c r="W44" s="47" t="str">
        <f aca="false">IF(OR($C44="",$D44=""),"",IF(Tasks!$D44="Milestone",IF(AND($C44&gt;=W$4,$C44&lt;W$4+IF($D$3="Day",1,7)),"◆",""),IF(AND($C44&lt;W$4+IF($D$3="Day",1,7),$D44&gt;=W$4),IF(MAX(W$4,$C44)&lt;=$C44+ROUND(($D44-$C44+1)*$E44,0)-1,"d","r"),"")))</f>
        <v/>
      </c>
      <c r="X44" s="47" t="str">
        <f aca="false">IF(OR($C44="",$D44=""),"",IF(Tasks!$D44="Milestone",IF(AND($C44&gt;=X$4,$C44&lt;X$4+IF($D$3="Day",1,7)),"◆",""),IF(AND($C44&lt;X$4+IF($D$3="Day",1,7),$D44&gt;=X$4),IF(MAX(X$4,$C44)&lt;=$C44+ROUND(($D44-$C44+1)*$E44,0)-1,"d","r"),"")))</f>
        <v/>
      </c>
      <c r="Y44" s="47" t="str">
        <f aca="false">IF(OR($C44="",$D44=""),"",IF(Tasks!$D44="Milestone",IF(AND($C44&gt;=Y$4,$C44&lt;Y$4+IF($D$3="Day",1,7)),"◆",""),IF(AND($C44&lt;Y$4+IF($D$3="Day",1,7),$D44&gt;=Y$4),IF(MAX(Y$4,$C44)&lt;=$C44+ROUND(($D44-$C44+1)*$E44,0)-1,"d","r"),"")))</f>
        <v/>
      </c>
      <c r="Z44" s="47" t="str">
        <f aca="false">IF(OR($C44="",$D44=""),"",IF(Tasks!$D44="Milestone",IF(AND($C44&gt;=Z$4,$C44&lt;Z$4+IF($D$3="Day",1,7)),"◆",""),IF(AND($C44&lt;Z$4+IF($D$3="Day",1,7),$D44&gt;=Z$4),IF(MAX(Z$4,$C44)&lt;=$C44+ROUND(($D44-$C44+1)*$E44,0)-1,"d","r"),"")))</f>
        <v/>
      </c>
      <c r="AA44" s="47" t="str">
        <f aca="false">IF(OR($C44="",$D44=""),"",IF(Tasks!$D44="Milestone",IF(AND($C44&gt;=AA$4,$C44&lt;AA$4+IF($D$3="Day",1,7)),"◆",""),IF(AND($C44&lt;AA$4+IF($D$3="Day",1,7),$D44&gt;=AA$4),IF(MAX(AA$4,$C44)&lt;=$C44+ROUND(($D44-$C44+1)*$E44,0)-1,"d","r"),"")))</f>
        <v/>
      </c>
      <c r="AB44" s="47" t="str">
        <f aca="false">IF(OR($C44="",$D44=""),"",IF(Tasks!$D44="Milestone",IF(AND($C44&gt;=AB$4,$C44&lt;AB$4+IF($D$3="Day",1,7)),"◆",""),IF(AND($C44&lt;AB$4+IF($D$3="Day",1,7),$D44&gt;=AB$4),IF(MAX(AB$4,$C44)&lt;=$C44+ROUND(($D44-$C44+1)*$E44,0)-1,"d","r"),"")))</f>
        <v/>
      </c>
      <c r="AC44" s="47" t="str">
        <f aca="false">IF(OR($C44="",$D44=""),"",IF(Tasks!$D44="Milestone",IF(AND($C44&gt;=AC$4,$C44&lt;AC$4+IF($D$3="Day",1,7)),"◆",""),IF(AND($C44&lt;AC$4+IF($D$3="Day",1,7),$D44&gt;=AC$4),IF(MAX(AC$4,$C44)&lt;=$C44+ROUND(($D44-$C44+1)*$E44,0)-1,"d","r"),"")))</f>
        <v/>
      </c>
      <c r="AD44" s="47" t="str">
        <f aca="false">IF(OR($C44="",$D44=""),"",IF(Tasks!$D44="Milestone",IF(AND($C44&gt;=AD$4,$C44&lt;AD$4+IF($D$3="Day",1,7)),"◆",""),IF(AND($C44&lt;AD$4+IF($D$3="Day",1,7),$D44&gt;=AD$4),IF(MAX(AD$4,$C44)&lt;=$C44+ROUND(($D44-$C44+1)*$E44,0)-1,"d","r"),"")))</f>
        <v/>
      </c>
      <c r="AE44" s="47" t="str">
        <f aca="false">IF(OR($C44="",$D44=""),"",IF(Tasks!$D44="Milestone",IF(AND($C44&gt;=AE$4,$C44&lt;AE$4+IF($D$3="Day",1,7)),"◆",""),IF(AND($C44&lt;AE$4+IF($D$3="Day",1,7),$D44&gt;=AE$4),IF(MAX(AE$4,$C44)&lt;=$C44+ROUND(($D44-$C44+1)*$E44,0)-1,"d","r"),"")))</f>
        <v/>
      </c>
      <c r="AF44" s="47" t="str">
        <f aca="false">IF(OR($C44="",$D44=""),"",IF(Tasks!$D44="Milestone",IF(AND($C44&gt;=AF$4,$C44&lt;AF$4+IF($D$3="Day",1,7)),"◆",""),IF(AND($C44&lt;AF$4+IF($D$3="Day",1,7),$D44&gt;=AF$4),IF(MAX(AF$4,$C44)&lt;=$C44+ROUND(($D44-$C44+1)*$E44,0)-1,"d","r"),"")))</f>
        <v/>
      </c>
      <c r="AG44" s="47" t="str">
        <f aca="false">IF(OR($C44="",$D44=""),"",IF(Tasks!$D44="Milestone",IF(AND($C44&gt;=AG$4,$C44&lt;AG$4+IF($D$3="Day",1,7)),"◆",""),IF(AND($C44&lt;AG$4+IF($D$3="Day",1,7),$D44&gt;=AG$4),IF(MAX(AG$4,$C44)&lt;=$C44+ROUND(($D44-$C44+1)*$E44,0)-1,"d","r"),"")))</f>
        <v/>
      </c>
      <c r="AH44" s="47" t="str">
        <f aca="false">IF(OR($C44="",$D44=""),"",IF(Tasks!$D44="Milestone",IF(AND($C44&gt;=AH$4,$C44&lt;AH$4+IF($D$3="Day",1,7)),"◆",""),IF(AND($C44&lt;AH$4+IF($D$3="Day",1,7),$D44&gt;=AH$4),IF(MAX(AH$4,$C44)&lt;=$C44+ROUND(($D44-$C44+1)*$E44,0)-1,"d","r"),"")))</f>
        <v/>
      </c>
      <c r="AI44" s="47" t="str">
        <f aca="false">IF(OR($C44="",$D44=""),"",IF(Tasks!$D44="Milestone",IF(AND($C44&gt;=AI$4,$C44&lt;AI$4+IF($D$3="Day",1,7)),"◆",""),IF(AND($C44&lt;AI$4+IF($D$3="Day",1,7),$D44&gt;=AI$4),IF(MAX(AI$4,$C44)&lt;=$C44+ROUND(($D44-$C44+1)*$E44,0)-1,"d","r"),"")))</f>
        <v/>
      </c>
      <c r="AJ44" s="47" t="str">
        <f aca="false">IF(OR($C44="",$D44=""),"",IF(Tasks!$D44="Milestone",IF(AND($C44&gt;=AJ$4,$C44&lt;AJ$4+IF($D$3="Day",1,7)),"◆",""),IF(AND($C44&lt;AJ$4+IF($D$3="Day",1,7),$D44&gt;=AJ$4),IF(MAX(AJ$4,$C44)&lt;=$C44+ROUND(($D44-$C44+1)*$E44,0)-1,"d","r"),"")))</f>
        <v/>
      </c>
      <c r="AK44" s="47" t="str">
        <f aca="false">IF(OR($C44="",$D44=""),"",IF(Tasks!$D44="Milestone",IF(AND($C44&gt;=AK$4,$C44&lt;AK$4+IF($D$3="Day",1,7)),"◆",""),IF(AND($C44&lt;AK$4+IF($D$3="Day",1,7),$D44&gt;=AK$4),IF(MAX(AK$4,$C44)&lt;=$C44+ROUND(($D44-$C44+1)*$E44,0)-1,"d","r"),"")))</f>
        <v/>
      </c>
      <c r="AL44" s="47" t="str">
        <f aca="false">IF(OR($C44="",$D44=""),"",IF(Tasks!$D44="Milestone",IF(AND($C44&gt;=AL$4,$C44&lt;AL$4+IF($D$3="Day",1,7)),"◆",""),IF(AND($C44&lt;AL$4+IF($D$3="Day",1,7),$D44&gt;=AL$4),IF(MAX(AL$4,$C44)&lt;=$C44+ROUND(($D44-$C44+1)*$E44,0)-1,"d","r"),"")))</f>
        <v/>
      </c>
      <c r="AM44" s="47" t="str">
        <f aca="false">IF(OR($C44="",$D44=""),"",IF(Tasks!$D44="Milestone",IF(AND($C44&gt;=AM$4,$C44&lt;AM$4+IF($D$3="Day",1,7)),"◆",""),IF(AND($C44&lt;AM$4+IF($D$3="Day",1,7),$D44&gt;=AM$4),IF(MAX(AM$4,$C44)&lt;=$C44+ROUND(($D44-$C44+1)*$E44,0)-1,"d","r"),"")))</f>
        <v/>
      </c>
      <c r="AN44" s="47" t="str">
        <f aca="false">IF(OR($C44="",$D44=""),"",IF(Tasks!$D44="Milestone",IF(AND($C44&gt;=AN$4,$C44&lt;AN$4+IF($D$3="Day",1,7)),"◆",""),IF(AND($C44&lt;AN$4+IF($D$3="Day",1,7),$D44&gt;=AN$4),IF(MAX(AN$4,$C44)&lt;=$C44+ROUND(($D44-$C44+1)*$E44,0)-1,"d","r"),"")))</f>
        <v/>
      </c>
      <c r="AO44" s="47" t="str">
        <f aca="false">IF(OR($C44="",$D44=""),"",IF(Tasks!$D44="Milestone",IF(AND($C44&gt;=AO$4,$C44&lt;AO$4+IF($D$3="Day",1,7)),"◆",""),IF(AND($C44&lt;AO$4+IF($D$3="Day",1,7),$D44&gt;=AO$4),IF(MAX(AO$4,$C44)&lt;=$C44+ROUND(($D44-$C44+1)*$E44,0)-1,"d","r"),"")))</f>
        <v/>
      </c>
      <c r="AP44" s="47" t="str">
        <f aca="false">IF(OR($C44="",$D44=""),"",IF(Tasks!$D44="Milestone",IF(AND($C44&gt;=AP$4,$C44&lt;AP$4+IF($D$3="Day",1,7)),"◆",""),IF(AND($C44&lt;AP$4+IF($D$3="Day",1,7),$D44&gt;=AP$4),IF(MAX(AP$4,$C44)&lt;=$C44+ROUND(($D44-$C44+1)*$E44,0)-1,"d","r"),"")))</f>
        <v/>
      </c>
      <c r="AQ44" s="47" t="str">
        <f aca="false">IF(OR($C44="",$D44=""),"",IF(Tasks!$D44="Milestone",IF(AND($C44&gt;=AQ$4,$C44&lt;AQ$4+IF($D$3="Day",1,7)),"◆",""),IF(AND($C44&lt;AQ$4+IF($D$3="Day",1,7),$D44&gt;=AQ$4),IF(MAX(AQ$4,$C44)&lt;=$C44+ROUND(($D44-$C44+1)*$E44,0)-1,"d","r"),"")))</f>
        <v/>
      </c>
      <c r="AR44" s="47" t="str">
        <f aca="false">IF(OR($C44="",$D44=""),"",IF(Tasks!$D44="Milestone",IF(AND($C44&gt;=AR$4,$C44&lt;AR$4+IF($D$3="Day",1,7)),"◆",""),IF(AND($C44&lt;AR$4+IF($D$3="Day",1,7),$D44&gt;=AR$4),IF(MAX(AR$4,$C44)&lt;=$C44+ROUND(($D44-$C44+1)*$E44,0)-1,"d","r"),"")))</f>
        <v/>
      </c>
      <c r="AS44" s="47" t="str">
        <f aca="false">IF(OR($C44="",$D44=""),"",IF(Tasks!$D44="Milestone",IF(AND($C44&gt;=AS$4,$C44&lt;AS$4+IF($D$3="Day",1,7)),"◆",""),IF(AND($C44&lt;AS$4+IF($D$3="Day",1,7),$D44&gt;=AS$4),IF(MAX(AS$4,$C44)&lt;=$C44+ROUND(($D44-$C44+1)*$E44,0)-1,"d","r"),"")))</f>
        <v/>
      </c>
      <c r="AT44" s="47" t="str">
        <f aca="false">IF(OR($C44="",$D44=""),"",IF(Tasks!$D44="Milestone",IF(AND($C44&gt;=AT$4,$C44&lt;AT$4+IF($D$3="Day",1,7)),"◆",""),IF(AND($C44&lt;AT$4+IF($D$3="Day",1,7),$D44&gt;=AT$4),IF(MAX(AT$4,$C44)&lt;=$C44+ROUND(($D44-$C44+1)*$E44,0)-1,"d","r"),"")))</f>
        <v/>
      </c>
      <c r="AU44" s="47" t="str">
        <f aca="false">IF(OR($C44="",$D44=""),"",IF(Tasks!$D44="Milestone",IF(AND($C44&gt;=AU$4,$C44&lt;AU$4+IF($D$3="Day",1,7)),"◆",""),IF(AND($C44&lt;AU$4+IF($D$3="Day",1,7),$D44&gt;=AU$4),IF(MAX(AU$4,$C44)&lt;=$C44+ROUND(($D44-$C44+1)*$E44,0)-1,"d","r"),"")))</f>
        <v/>
      </c>
      <c r="AV44" s="47" t="str">
        <f aca="false">IF(OR($C44="",$D44=""),"",IF(Tasks!$D44="Milestone",IF(AND($C44&gt;=AV$4,$C44&lt;AV$4+IF($D$3="Day",1,7)),"◆",""),IF(AND($C44&lt;AV$4+IF($D$3="Day",1,7),$D44&gt;=AV$4),IF(MAX(AV$4,$C44)&lt;=$C44+ROUND(($D44-$C44+1)*$E44,0)-1,"d","r"),"")))</f>
        <v/>
      </c>
      <c r="AW44" s="47" t="str">
        <f aca="false">IF(OR($C44="",$D44=""),"",IF(Tasks!$D44="Milestone",IF(AND($C44&gt;=AW$4,$C44&lt;AW$4+IF($D$3="Day",1,7)),"◆",""),IF(AND($C44&lt;AW$4+IF($D$3="Day",1,7),$D44&gt;=AW$4),IF(MAX(AW$4,$C44)&lt;=$C44+ROUND(($D44-$C44+1)*$E44,0)-1,"d","r"),"")))</f>
        <v/>
      </c>
      <c r="AX44" s="47" t="str">
        <f aca="false">IF(OR($C44="",$D44=""),"",IF(Tasks!$D44="Milestone",IF(AND($C44&gt;=AX$4,$C44&lt;AX$4+IF($D$3="Day",1,7)),"◆",""),IF(AND($C44&lt;AX$4+IF($D$3="Day",1,7),$D44&gt;=AX$4),IF(MAX(AX$4,$C44)&lt;=$C44+ROUND(($D44-$C44+1)*$E44,0)-1,"d","r"),"")))</f>
        <v/>
      </c>
      <c r="AY44" s="47" t="str">
        <f aca="false">IF(OR($C44="",$D44=""),"",IF(Tasks!$D44="Milestone",IF(AND($C44&gt;=AY$4,$C44&lt;AY$4+IF($D$3="Day",1,7)),"◆",""),IF(AND($C44&lt;AY$4+IF($D$3="Day",1,7),$D44&gt;=AY$4),IF(MAX(AY$4,$C44)&lt;=$C44+ROUND(($D44-$C44+1)*$E44,0)-1,"d","r"),"")))</f>
        <v/>
      </c>
      <c r="AZ44" s="47" t="str">
        <f aca="false">IF(OR($C44="",$D44=""),"",IF(Tasks!$D44="Milestone",IF(AND($C44&gt;=AZ$4,$C44&lt;AZ$4+IF($D$3="Day",1,7)),"◆",""),IF(AND($C44&lt;AZ$4+IF($D$3="Day",1,7),$D44&gt;=AZ$4),IF(MAX(AZ$4,$C44)&lt;=$C44+ROUND(($D44-$C44+1)*$E44,0)-1,"d","r"),"")))</f>
        <v/>
      </c>
      <c r="BA44" s="47" t="str">
        <f aca="false">IF(OR($C44="",$D44=""),"",IF(Tasks!$D44="Milestone",IF(AND($C44&gt;=BA$4,$C44&lt;BA$4+IF($D$3="Day",1,7)),"◆",""),IF(AND($C44&lt;BA$4+IF($D$3="Day",1,7),$D44&gt;=BA$4),IF(MAX(BA$4,$C44)&lt;=$C44+ROUND(($D44-$C44+1)*$E44,0)-1,"d","r"),"")))</f>
        <v/>
      </c>
      <c r="BB44" s="47" t="str">
        <f aca="false">IF(OR($C44="",$D44=""),"",IF(Tasks!$D44="Milestone",IF(AND($C44&gt;=BB$4,$C44&lt;BB$4+IF($D$3="Day",1,7)),"◆",""),IF(AND($C44&lt;BB$4+IF($D$3="Day",1,7),$D44&gt;=BB$4),IF(MAX(BB$4,$C44)&lt;=$C44+ROUND(($D44-$C44+1)*$E44,0)-1,"d","r"),"")))</f>
        <v/>
      </c>
      <c r="BC44" s="47" t="str">
        <f aca="false">IF(OR($C44="",$D44=""),"",IF(Tasks!$D44="Milestone",IF(AND($C44&gt;=BC$4,$C44&lt;BC$4+IF($D$3="Day",1,7)),"◆",""),IF(AND($C44&lt;BC$4+IF($D$3="Day",1,7),$D44&gt;=BC$4),IF(MAX(BC$4,$C44)&lt;=$C44+ROUND(($D44-$C44+1)*$E44,0)-1,"d","r"),"")))</f>
        <v/>
      </c>
      <c r="BD44" s="47" t="str">
        <f aca="false">IF(OR($C44="",$D44=""),"",IF(Tasks!$D44="Milestone",IF(AND($C44&gt;=BD$4,$C44&lt;BD$4+IF($D$3="Day",1,7)),"◆",""),IF(AND($C44&lt;BD$4+IF($D$3="Day",1,7),$D44&gt;=BD$4),IF(MAX(BD$4,$C44)&lt;=$C44+ROUND(($D44-$C44+1)*$E44,0)-1,"d","r"),"")))</f>
        <v/>
      </c>
      <c r="BE44" s="47" t="str">
        <f aca="false">IF(OR($C44="",$D44=""),"",IF(Tasks!$D44="Milestone",IF(AND($C44&gt;=BE$4,$C44&lt;BE$4+IF($D$3="Day",1,7)),"◆",""),IF(AND($C44&lt;BE$4+IF($D$3="Day",1,7),$D44&gt;=BE$4),IF(MAX(BE$4,$C44)&lt;=$C44+ROUND(($D44-$C44+1)*$E44,0)-1,"d","r"),"")))</f>
        <v/>
      </c>
    </row>
    <row r="45" customFormat="false" ht="18" hidden="false" customHeight="true" outlineLevel="0" collapsed="false">
      <c r="A45" s="43" t="str">
        <f aca="false">IF(Tasks!$B45="","",IF(Tasks!$D45="Milestone","◆ ","")&amp;Tasks!B45)</f>
        <v/>
      </c>
      <c r="B45" s="44" t="str">
        <f aca="false">IF(Tasks!$B45="","",IF(Tasks!C45="","",Tasks!C45))</f>
        <v/>
      </c>
      <c r="C45" s="45" t="str">
        <f aca="false">IF(OR(Tasks!$B45="",Tasks!E45=""),"",Tasks!E45)</f>
        <v/>
      </c>
      <c r="D45" s="45" t="str">
        <f aca="false">IF(Tasks!$B45="","",Tasks!G45)</f>
        <v/>
      </c>
      <c r="E45" s="46" t="str">
        <f aca="false">IF(Tasks!$B45="","",N(Tasks!H45))</f>
        <v/>
      </c>
      <c r="F45" s="47" t="str">
        <f aca="false">IF(OR($C45="",$D45=""),"",IF(Tasks!$D45="Milestone",IF(AND($C45&gt;=F$4,$C45&lt;F$4+IF($D$3="Day",1,7)),"◆",""),IF(AND($C45&lt;F$4+IF($D$3="Day",1,7),$D45&gt;=F$4),IF(MAX(F$4,$C45)&lt;=$C45+ROUND(($D45-$C45+1)*$E45,0)-1,"d","r"),"")))</f>
        <v/>
      </c>
      <c r="G45" s="47" t="str">
        <f aca="false">IF(OR($C45="",$D45=""),"",IF(Tasks!$D45="Milestone",IF(AND($C45&gt;=G$4,$C45&lt;G$4+IF($D$3="Day",1,7)),"◆",""),IF(AND($C45&lt;G$4+IF($D$3="Day",1,7),$D45&gt;=G$4),IF(MAX(G$4,$C45)&lt;=$C45+ROUND(($D45-$C45+1)*$E45,0)-1,"d","r"),"")))</f>
        <v/>
      </c>
      <c r="H45" s="47" t="str">
        <f aca="false">IF(OR($C45="",$D45=""),"",IF(Tasks!$D45="Milestone",IF(AND($C45&gt;=H$4,$C45&lt;H$4+IF($D$3="Day",1,7)),"◆",""),IF(AND($C45&lt;H$4+IF($D$3="Day",1,7),$D45&gt;=H$4),IF(MAX(H$4,$C45)&lt;=$C45+ROUND(($D45-$C45+1)*$E45,0)-1,"d","r"),"")))</f>
        <v/>
      </c>
      <c r="I45" s="47" t="str">
        <f aca="false">IF(OR($C45="",$D45=""),"",IF(Tasks!$D45="Milestone",IF(AND($C45&gt;=I$4,$C45&lt;I$4+IF($D$3="Day",1,7)),"◆",""),IF(AND($C45&lt;I$4+IF($D$3="Day",1,7),$D45&gt;=I$4),IF(MAX(I$4,$C45)&lt;=$C45+ROUND(($D45-$C45+1)*$E45,0)-1,"d","r"),"")))</f>
        <v/>
      </c>
      <c r="J45" s="47" t="str">
        <f aca="false">IF(OR($C45="",$D45=""),"",IF(Tasks!$D45="Milestone",IF(AND($C45&gt;=J$4,$C45&lt;J$4+IF($D$3="Day",1,7)),"◆",""),IF(AND($C45&lt;J$4+IF($D$3="Day",1,7),$D45&gt;=J$4),IF(MAX(J$4,$C45)&lt;=$C45+ROUND(($D45-$C45+1)*$E45,0)-1,"d","r"),"")))</f>
        <v/>
      </c>
      <c r="K45" s="47" t="str">
        <f aca="false">IF(OR($C45="",$D45=""),"",IF(Tasks!$D45="Milestone",IF(AND($C45&gt;=K$4,$C45&lt;K$4+IF($D$3="Day",1,7)),"◆",""),IF(AND($C45&lt;K$4+IF($D$3="Day",1,7),$D45&gt;=K$4),IF(MAX(K$4,$C45)&lt;=$C45+ROUND(($D45-$C45+1)*$E45,0)-1,"d","r"),"")))</f>
        <v/>
      </c>
      <c r="L45" s="47" t="str">
        <f aca="false">IF(OR($C45="",$D45=""),"",IF(Tasks!$D45="Milestone",IF(AND($C45&gt;=L$4,$C45&lt;L$4+IF($D$3="Day",1,7)),"◆",""),IF(AND($C45&lt;L$4+IF($D$3="Day",1,7),$D45&gt;=L$4),IF(MAX(L$4,$C45)&lt;=$C45+ROUND(($D45-$C45+1)*$E45,0)-1,"d","r"),"")))</f>
        <v/>
      </c>
      <c r="M45" s="47" t="str">
        <f aca="false">IF(OR($C45="",$D45=""),"",IF(Tasks!$D45="Milestone",IF(AND($C45&gt;=M$4,$C45&lt;M$4+IF($D$3="Day",1,7)),"◆",""),IF(AND($C45&lt;M$4+IF($D$3="Day",1,7),$D45&gt;=M$4),IF(MAX(M$4,$C45)&lt;=$C45+ROUND(($D45-$C45+1)*$E45,0)-1,"d","r"),"")))</f>
        <v/>
      </c>
      <c r="N45" s="47" t="str">
        <f aca="false">IF(OR($C45="",$D45=""),"",IF(Tasks!$D45="Milestone",IF(AND($C45&gt;=N$4,$C45&lt;N$4+IF($D$3="Day",1,7)),"◆",""),IF(AND($C45&lt;N$4+IF($D$3="Day",1,7),$D45&gt;=N$4),IF(MAX(N$4,$C45)&lt;=$C45+ROUND(($D45-$C45+1)*$E45,0)-1,"d","r"),"")))</f>
        <v/>
      </c>
      <c r="O45" s="47" t="str">
        <f aca="false">IF(OR($C45="",$D45=""),"",IF(Tasks!$D45="Milestone",IF(AND($C45&gt;=O$4,$C45&lt;O$4+IF($D$3="Day",1,7)),"◆",""),IF(AND($C45&lt;O$4+IF($D$3="Day",1,7),$D45&gt;=O$4),IF(MAX(O$4,$C45)&lt;=$C45+ROUND(($D45-$C45+1)*$E45,0)-1,"d","r"),"")))</f>
        <v/>
      </c>
      <c r="P45" s="47" t="str">
        <f aca="false">IF(OR($C45="",$D45=""),"",IF(Tasks!$D45="Milestone",IF(AND($C45&gt;=P$4,$C45&lt;P$4+IF($D$3="Day",1,7)),"◆",""),IF(AND($C45&lt;P$4+IF($D$3="Day",1,7),$D45&gt;=P$4),IF(MAX(P$4,$C45)&lt;=$C45+ROUND(($D45-$C45+1)*$E45,0)-1,"d","r"),"")))</f>
        <v/>
      </c>
      <c r="Q45" s="47" t="str">
        <f aca="false">IF(OR($C45="",$D45=""),"",IF(Tasks!$D45="Milestone",IF(AND($C45&gt;=Q$4,$C45&lt;Q$4+IF($D$3="Day",1,7)),"◆",""),IF(AND($C45&lt;Q$4+IF($D$3="Day",1,7),$D45&gt;=Q$4),IF(MAX(Q$4,$C45)&lt;=$C45+ROUND(($D45-$C45+1)*$E45,0)-1,"d","r"),"")))</f>
        <v/>
      </c>
      <c r="R45" s="47" t="str">
        <f aca="false">IF(OR($C45="",$D45=""),"",IF(Tasks!$D45="Milestone",IF(AND($C45&gt;=R$4,$C45&lt;R$4+IF($D$3="Day",1,7)),"◆",""),IF(AND($C45&lt;R$4+IF($D$3="Day",1,7),$D45&gt;=R$4),IF(MAX(R$4,$C45)&lt;=$C45+ROUND(($D45-$C45+1)*$E45,0)-1,"d","r"),"")))</f>
        <v/>
      </c>
      <c r="S45" s="47" t="str">
        <f aca="false">IF(OR($C45="",$D45=""),"",IF(Tasks!$D45="Milestone",IF(AND($C45&gt;=S$4,$C45&lt;S$4+IF($D$3="Day",1,7)),"◆",""),IF(AND($C45&lt;S$4+IF($D$3="Day",1,7),$D45&gt;=S$4),IF(MAX(S$4,$C45)&lt;=$C45+ROUND(($D45-$C45+1)*$E45,0)-1,"d","r"),"")))</f>
        <v/>
      </c>
      <c r="T45" s="47" t="str">
        <f aca="false">IF(OR($C45="",$D45=""),"",IF(Tasks!$D45="Milestone",IF(AND($C45&gt;=T$4,$C45&lt;T$4+IF($D$3="Day",1,7)),"◆",""),IF(AND($C45&lt;T$4+IF($D$3="Day",1,7),$D45&gt;=T$4),IF(MAX(T$4,$C45)&lt;=$C45+ROUND(($D45-$C45+1)*$E45,0)-1,"d","r"),"")))</f>
        <v/>
      </c>
      <c r="U45" s="47" t="str">
        <f aca="false">IF(OR($C45="",$D45=""),"",IF(Tasks!$D45="Milestone",IF(AND($C45&gt;=U$4,$C45&lt;U$4+IF($D$3="Day",1,7)),"◆",""),IF(AND($C45&lt;U$4+IF($D$3="Day",1,7),$D45&gt;=U$4),IF(MAX(U$4,$C45)&lt;=$C45+ROUND(($D45-$C45+1)*$E45,0)-1,"d","r"),"")))</f>
        <v/>
      </c>
      <c r="V45" s="47" t="str">
        <f aca="false">IF(OR($C45="",$D45=""),"",IF(Tasks!$D45="Milestone",IF(AND($C45&gt;=V$4,$C45&lt;V$4+IF($D$3="Day",1,7)),"◆",""),IF(AND($C45&lt;V$4+IF($D$3="Day",1,7),$D45&gt;=V$4),IF(MAX(V$4,$C45)&lt;=$C45+ROUND(($D45-$C45+1)*$E45,0)-1,"d","r"),"")))</f>
        <v/>
      </c>
      <c r="W45" s="47" t="str">
        <f aca="false">IF(OR($C45="",$D45=""),"",IF(Tasks!$D45="Milestone",IF(AND($C45&gt;=W$4,$C45&lt;W$4+IF($D$3="Day",1,7)),"◆",""),IF(AND($C45&lt;W$4+IF($D$3="Day",1,7),$D45&gt;=W$4),IF(MAX(W$4,$C45)&lt;=$C45+ROUND(($D45-$C45+1)*$E45,0)-1,"d","r"),"")))</f>
        <v/>
      </c>
      <c r="X45" s="47" t="str">
        <f aca="false">IF(OR($C45="",$D45=""),"",IF(Tasks!$D45="Milestone",IF(AND($C45&gt;=X$4,$C45&lt;X$4+IF($D$3="Day",1,7)),"◆",""),IF(AND($C45&lt;X$4+IF($D$3="Day",1,7),$D45&gt;=X$4),IF(MAX(X$4,$C45)&lt;=$C45+ROUND(($D45-$C45+1)*$E45,0)-1,"d","r"),"")))</f>
        <v/>
      </c>
      <c r="Y45" s="47" t="str">
        <f aca="false">IF(OR($C45="",$D45=""),"",IF(Tasks!$D45="Milestone",IF(AND($C45&gt;=Y$4,$C45&lt;Y$4+IF($D$3="Day",1,7)),"◆",""),IF(AND($C45&lt;Y$4+IF($D$3="Day",1,7),$D45&gt;=Y$4),IF(MAX(Y$4,$C45)&lt;=$C45+ROUND(($D45-$C45+1)*$E45,0)-1,"d","r"),"")))</f>
        <v/>
      </c>
      <c r="Z45" s="47" t="str">
        <f aca="false">IF(OR($C45="",$D45=""),"",IF(Tasks!$D45="Milestone",IF(AND($C45&gt;=Z$4,$C45&lt;Z$4+IF($D$3="Day",1,7)),"◆",""),IF(AND($C45&lt;Z$4+IF($D$3="Day",1,7),$D45&gt;=Z$4),IF(MAX(Z$4,$C45)&lt;=$C45+ROUND(($D45-$C45+1)*$E45,0)-1,"d","r"),"")))</f>
        <v/>
      </c>
      <c r="AA45" s="47" t="str">
        <f aca="false">IF(OR($C45="",$D45=""),"",IF(Tasks!$D45="Milestone",IF(AND($C45&gt;=AA$4,$C45&lt;AA$4+IF($D$3="Day",1,7)),"◆",""),IF(AND($C45&lt;AA$4+IF($D$3="Day",1,7),$D45&gt;=AA$4),IF(MAX(AA$4,$C45)&lt;=$C45+ROUND(($D45-$C45+1)*$E45,0)-1,"d","r"),"")))</f>
        <v/>
      </c>
      <c r="AB45" s="47" t="str">
        <f aca="false">IF(OR($C45="",$D45=""),"",IF(Tasks!$D45="Milestone",IF(AND($C45&gt;=AB$4,$C45&lt;AB$4+IF($D$3="Day",1,7)),"◆",""),IF(AND($C45&lt;AB$4+IF($D$3="Day",1,7),$D45&gt;=AB$4),IF(MAX(AB$4,$C45)&lt;=$C45+ROUND(($D45-$C45+1)*$E45,0)-1,"d","r"),"")))</f>
        <v/>
      </c>
      <c r="AC45" s="47" t="str">
        <f aca="false">IF(OR($C45="",$D45=""),"",IF(Tasks!$D45="Milestone",IF(AND($C45&gt;=AC$4,$C45&lt;AC$4+IF($D$3="Day",1,7)),"◆",""),IF(AND($C45&lt;AC$4+IF($D$3="Day",1,7),$D45&gt;=AC$4),IF(MAX(AC$4,$C45)&lt;=$C45+ROUND(($D45-$C45+1)*$E45,0)-1,"d","r"),"")))</f>
        <v/>
      </c>
      <c r="AD45" s="47" t="str">
        <f aca="false">IF(OR($C45="",$D45=""),"",IF(Tasks!$D45="Milestone",IF(AND($C45&gt;=AD$4,$C45&lt;AD$4+IF($D$3="Day",1,7)),"◆",""),IF(AND($C45&lt;AD$4+IF($D$3="Day",1,7),$D45&gt;=AD$4),IF(MAX(AD$4,$C45)&lt;=$C45+ROUND(($D45-$C45+1)*$E45,0)-1,"d","r"),"")))</f>
        <v/>
      </c>
      <c r="AE45" s="47" t="str">
        <f aca="false">IF(OR($C45="",$D45=""),"",IF(Tasks!$D45="Milestone",IF(AND($C45&gt;=AE$4,$C45&lt;AE$4+IF($D$3="Day",1,7)),"◆",""),IF(AND($C45&lt;AE$4+IF($D$3="Day",1,7),$D45&gt;=AE$4),IF(MAX(AE$4,$C45)&lt;=$C45+ROUND(($D45-$C45+1)*$E45,0)-1,"d","r"),"")))</f>
        <v/>
      </c>
      <c r="AF45" s="47" t="str">
        <f aca="false">IF(OR($C45="",$D45=""),"",IF(Tasks!$D45="Milestone",IF(AND($C45&gt;=AF$4,$C45&lt;AF$4+IF($D$3="Day",1,7)),"◆",""),IF(AND($C45&lt;AF$4+IF($D$3="Day",1,7),$D45&gt;=AF$4),IF(MAX(AF$4,$C45)&lt;=$C45+ROUND(($D45-$C45+1)*$E45,0)-1,"d","r"),"")))</f>
        <v/>
      </c>
      <c r="AG45" s="47" t="str">
        <f aca="false">IF(OR($C45="",$D45=""),"",IF(Tasks!$D45="Milestone",IF(AND($C45&gt;=AG$4,$C45&lt;AG$4+IF($D$3="Day",1,7)),"◆",""),IF(AND($C45&lt;AG$4+IF($D$3="Day",1,7),$D45&gt;=AG$4),IF(MAX(AG$4,$C45)&lt;=$C45+ROUND(($D45-$C45+1)*$E45,0)-1,"d","r"),"")))</f>
        <v/>
      </c>
      <c r="AH45" s="47" t="str">
        <f aca="false">IF(OR($C45="",$D45=""),"",IF(Tasks!$D45="Milestone",IF(AND($C45&gt;=AH$4,$C45&lt;AH$4+IF($D$3="Day",1,7)),"◆",""),IF(AND($C45&lt;AH$4+IF($D$3="Day",1,7),$D45&gt;=AH$4),IF(MAX(AH$4,$C45)&lt;=$C45+ROUND(($D45-$C45+1)*$E45,0)-1,"d","r"),"")))</f>
        <v/>
      </c>
      <c r="AI45" s="47" t="str">
        <f aca="false">IF(OR($C45="",$D45=""),"",IF(Tasks!$D45="Milestone",IF(AND($C45&gt;=AI$4,$C45&lt;AI$4+IF($D$3="Day",1,7)),"◆",""),IF(AND($C45&lt;AI$4+IF($D$3="Day",1,7),$D45&gt;=AI$4),IF(MAX(AI$4,$C45)&lt;=$C45+ROUND(($D45-$C45+1)*$E45,0)-1,"d","r"),"")))</f>
        <v/>
      </c>
      <c r="AJ45" s="47" t="str">
        <f aca="false">IF(OR($C45="",$D45=""),"",IF(Tasks!$D45="Milestone",IF(AND($C45&gt;=AJ$4,$C45&lt;AJ$4+IF($D$3="Day",1,7)),"◆",""),IF(AND($C45&lt;AJ$4+IF($D$3="Day",1,7),$D45&gt;=AJ$4),IF(MAX(AJ$4,$C45)&lt;=$C45+ROUND(($D45-$C45+1)*$E45,0)-1,"d","r"),"")))</f>
        <v/>
      </c>
      <c r="AK45" s="47" t="str">
        <f aca="false">IF(OR($C45="",$D45=""),"",IF(Tasks!$D45="Milestone",IF(AND($C45&gt;=AK$4,$C45&lt;AK$4+IF($D$3="Day",1,7)),"◆",""),IF(AND($C45&lt;AK$4+IF($D$3="Day",1,7),$D45&gt;=AK$4),IF(MAX(AK$4,$C45)&lt;=$C45+ROUND(($D45-$C45+1)*$E45,0)-1,"d","r"),"")))</f>
        <v/>
      </c>
      <c r="AL45" s="47" t="str">
        <f aca="false">IF(OR($C45="",$D45=""),"",IF(Tasks!$D45="Milestone",IF(AND($C45&gt;=AL$4,$C45&lt;AL$4+IF($D$3="Day",1,7)),"◆",""),IF(AND($C45&lt;AL$4+IF($D$3="Day",1,7),$D45&gt;=AL$4),IF(MAX(AL$4,$C45)&lt;=$C45+ROUND(($D45-$C45+1)*$E45,0)-1,"d","r"),"")))</f>
        <v/>
      </c>
      <c r="AM45" s="47" t="str">
        <f aca="false">IF(OR($C45="",$D45=""),"",IF(Tasks!$D45="Milestone",IF(AND($C45&gt;=AM$4,$C45&lt;AM$4+IF($D$3="Day",1,7)),"◆",""),IF(AND($C45&lt;AM$4+IF($D$3="Day",1,7),$D45&gt;=AM$4),IF(MAX(AM$4,$C45)&lt;=$C45+ROUND(($D45-$C45+1)*$E45,0)-1,"d","r"),"")))</f>
        <v/>
      </c>
      <c r="AN45" s="47" t="str">
        <f aca="false">IF(OR($C45="",$D45=""),"",IF(Tasks!$D45="Milestone",IF(AND($C45&gt;=AN$4,$C45&lt;AN$4+IF($D$3="Day",1,7)),"◆",""),IF(AND($C45&lt;AN$4+IF($D$3="Day",1,7),$D45&gt;=AN$4),IF(MAX(AN$4,$C45)&lt;=$C45+ROUND(($D45-$C45+1)*$E45,0)-1,"d","r"),"")))</f>
        <v/>
      </c>
      <c r="AO45" s="47" t="str">
        <f aca="false">IF(OR($C45="",$D45=""),"",IF(Tasks!$D45="Milestone",IF(AND($C45&gt;=AO$4,$C45&lt;AO$4+IF($D$3="Day",1,7)),"◆",""),IF(AND($C45&lt;AO$4+IF($D$3="Day",1,7),$D45&gt;=AO$4),IF(MAX(AO$4,$C45)&lt;=$C45+ROUND(($D45-$C45+1)*$E45,0)-1,"d","r"),"")))</f>
        <v/>
      </c>
      <c r="AP45" s="47" t="str">
        <f aca="false">IF(OR($C45="",$D45=""),"",IF(Tasks!$D45="Milestone",IF(AND($C45&gt;=AP$4,$C45&lt;AP$4+IF($D$3="Day",1,7)),"◆",""),IF(AND($C45&lt;AP$4+IF($D$3="Day",1,7),$D45&gt;=AP$4),IF(MAX(AP$4,$C45)&lt;=$C45+ROUND(($D45-$C45+1)*$E45,0)-1,"d","r"),"")))</f>
        <v/>
      </c>
      <c r="AQ45" s="47" t="str">
        <f aca="false">IF(OR($C45="",$D45=""),"",IF(Tasks!$D45="Milestone",IF(AND($C45&gt;=AQ$4,$C45&lt;AQ$4+IF($D$3="Day",1,7)),"◆",""),IF(AND($C45&lt;AQ$4+IF($D$3="Day",1,7),$D45&gt;=AQ$4),IF(MAX(AQ$4,$C45)&lt;=$C45+ROUND(($D45-$C45+1)*$E45,0)-1,"d","r"),"")))</f>
        <v/>
      </c>
      <c r="AR45" s="47" t="str">
        <f aca="false">IF(OR($C45="",$D45=""),"",IF(Tasks!$D45="Milestone",IF(AND($C45&gt;=AR$4,$C45&lt;AR$4+IF($D$3="Day",1,7)),"◆",""),IF(AND($C45&lt;AR$4+IF($D$3="Day",1,7),$D45&gt;=AR$4),IF(MAX(AR$4,$C45)&lt;=$C45+ROUND(($D45-$C45+1)*$E45,0)-1,"d","r"),"")))</f>
        <v/>
      </c>
      <c r="AS45" s="47" t="str">
        <f aca="false">IF(OR($C45="",$D45=""),"",IF(Tasks!$D45="Milestone",IF(AND($C45&gt;=AS$4,$C45&lt;AS$4+IF($D$3="Day",1,7)),"◆",""),IF(AND($C45&lt;AS$4+IF($D$3="Day",1,7),$D45&gt;=AS$4),IF(MAX(AS$4,$C45)&lt;=$C45+ROUND(($D45-$C45+1)*$E45,0)-1,"d","r"),"")))</f>
        <v/>
      </c>
      <c r="AT45" s="47" t="str">
        <f aca="false">IF(OR($C45="",$D45=""),"",IF(Tasks!$D45="Milestone",IF(AND($C45&gt;=AT$4,$C45&lt;AT$4+IF($D$3="Day",1,7)),"◆",""),IF(AND($C45&lt;AT$4+IF($D$3="Day",1,7),$D45&gt;=AT$4),IF(MAX(AT$4,$C45)&lt;=$C45+ROUND(($D45-$C45+1)*$E45,0)-1,"d","r"),"")))</f>
        <v/>
      </c>
      <c r="AU45" s="47" t="str">
        <f aca="false">IF(OR($C45="",$D45=""),"",IF(Tasks!$D45="Milestone",IF(AND($C45&gt;=AU$4,$C45&lt;AU$4+IF($D$3="Day",1,7)),"◆",""),IF(AND($C45&lt;AU$4+IF($D$3="Day",1,7),$D45&gt;=AU$4),IF(MAX(AU$4,$C45)&lt;=$C45+ROUND(($D45-$C45+1)*$E45,0)-1,"d","r"),"")))</f>
        <v/>
      </c>
      <c r="AV45" s="47" t="str">
        <f aca="false">IF(OR($C45="",$D45=""),"",IF(Tasks!$D45="Milestone",IF(AND($C45&gt;=AV$4,$C45&lt;AV$4+IF($D$3="Day",1,7)),"◆",""),IF(AND($C45&lt;AV$4+IF($D$3="Day",1,7),$D45&gt;=AV$4),IF(MAX(AV$4,$C45)&lt;=$C45+ROUND(($D45-$C45+1)*$E45,0)-1,"d","r"),"")))</f>
        <v/>
      </c>
      <c r="AW45" s="47" t="str">
        <f aca="false">IF(OR($C45="",$D45=""),"",IF(Tasks!$D45="Milestone",IF(AND($C45&gt;=AW$4,$C45&lt;AW$4+IF($D$3="Day",1,7)),"◆",""),IF(AND($C45&lt;AW$4+IF($D$3="Day",1,7),$D45&gt;=AW$4),IF(MAX(AW$4,$C45)&lt;=$C45+ROUND(($D45-$C45+1)*$E45,0)-1,"d","r"),"")))</f>
        <v/>
      </c>
      <c r="AX45" s="47" t="str">
        <f aca="false">IF(OR($C45="",$D45=""),"",IF(Tasks!$D45="Milestone",IF(AND($C45&gt;=AX$4,$C45&lt;AX$4+IF($D$3="Day",1,7)),"◆",""),IF(AND($C45&lt;AX$4+IF($D$3="Day",1,7),$D45&gt;=AX$4),IF(MAX(AX$4,$C45)&lt;=$C45+ROUND(($D45-$C45+1)*$E45,0)-1,"d","r"),"")))</f>
        <v/>
      </c>
      <c r="AY45" s="47" t="str">
        <f aca="false">IF(OR($C45="",$D45=""),"",IF(Tasks!$D45="Milestone",IF(AND($C45&gt;=AY$4,$C45&lt;AY$4+IF($D$3="Day",1,7)),"◆",""),IF(AND($C45&lt;AY$4+IF($D$3="Day",1,7),$D45&gt;=AY$4),IF(MAX(AY$4,$C45)&lt;=$C45+ROUND(($D45-$C45+1)*$E45,0)-1,"d","r"),"")))</f>
        <v/>
      </c>
      <c r="AZ45" s="47" t="str">
        <f aca="false">IF(OR($C45="",$D45=""),"",IF(Tasks!$D45="Milestone",IF(AND($C45&gt;=AZ$4,$C45&lt;AZ$4+IF($D$3="Day",1,7)),"◆",""),IF(AND($C45&lt;AZ$4+IF($D$3="Day",1,7),$D45&gt;=AZ$4),IF(MAX(AZ$4,$C45)&lt;=$C45+ROUND(($D45-$C45+1)*$E45,0)-1,"d","r"),"")))</f>
        <v/>
      </c>
      <c r="BA45" s="47" t="str">
        <f aca="false">IF(OR($C45="",$D45=""),"",IF(Tasks!$D45="Milestone",IF(AND($C45&gt;=BA$4,$C45&lt;BA$4+IF($D$3="Day",1,7)),"◆",""),IF(AND($C45&lt;BA$4+IF($D$3="Day",1,7),$D45&gt;=BA$4),IF(MAX(BA$4,$C45)&lt;=$C45+ROUND(($D45-$C45+1)*$E45,0)-1,"d","r"),"")))</f>
        <v/>
      </c>
      <c r="BB45" s="47" t="str">
        <f aca="false">IF(OR($C45="",$D45=""),"",IF(Tasks!$D45="Milestone",IF(AND($C45&gt;=BB$4,$C45&lt;BB$4+IF($D$3="Day",1,7)),"◆",""),IF(AND($C45&lt;BB$4+IF($D$3="Day",1,7),$D45&gt;=BB$4),IF(MAX(BB$4,$C45)&lt;=$C45+ROUND(($D45-$C45+1)*$E45,0)-1,"d","r"),"")))</f>
        <v/>
      </c>
      <c r="BC45" s="47" t="str">
        <f aca="false">IF(OR($C45="",$D45=""),"",IF(Tasks!$D45="Milestone",IF(AND($C45&gt;=BC$4,$C45&lt;BC$4+IF($D$3="Day",1,7)),"◆",""),IF(AND($C45&lt;BC$4+IF($D$3="Day",1,7),$D45&gt;=BC$4),IF(MAX(BC$4,$C45)&lt;=$C45+ROUND(($D45-$C45+1)*$E45,0)-1,"d","r"),"")))</f>
        <v/>
      </c>
      <c r="BD45" s="47" t="str">
        <f aca="false">IF(OR($C45="",$D45=""),"",IF(Tasks!$D45="Milestone",IF(AND($C45&gt;=BD$4,$C45&lt;BD$4+IF($D$3="Day",1,7)),"◆",""),IF(AND($C45&lt;BD$4+IF($D$3="Day",1,7),$D45&gt;=BD$4),IF(MAX(BD$4,$C45)&lt;=$C45+ROUND(($D45-$C45+1)*$E45,0)-1,"d","r"),"")))</f>
        <v/>
      </c>
      <c r="BE45" s="47" t="str">
        <f aca="false">IF(OR($C45="",$D45=""),"",IF(Tasks!$D45="Milestone",IF(AND($C45&gt;=BE$4,$C45&lt;BE$4+IF($D$3="Day",1,7)),"◆",""),IF(AND($C45&lt;BE$4+IF($D$3="Day",1,7),$D45&gt;=BE$4),IF(MAX(BE$4,$C45)&lt;=$C45+ROUND(($D45-$C45+1)*$E45,0)-1,"d","r"),"")))</f>
        <v/>
      </c>
    </row>
    <row r="46" customFormat="false" ht="18" hidden="false" customHeight="true" outlineLevel="0" collapsed="false">
      <c r="A46" s="43" t="str">
        <f aca="false">IF(Tasks!$B46="","",IF(Tasks!$D46="Milestone","◆ ","")&amp;Tasks!B46)</f>
        <v/>
      </c>
      <c r="B46" s="44" t="str">
        <f aca="false">IF(Tasks!$B46="","",IF(Tasks!C46="","",Tasks!C46))</f>
        <v/>
      </c>
      <c r="C46" s="45" t="str">
        <f aca="false">IF(OR(Tasks!$B46="",Tasks!E46=""),"",Tasks!E46)</f>
        <v/>
      </c>
      <c r="D46" s="45" t="str">
        <f aca="false">IF(Tasks!$B46="","",Tasks!G46)</f>
        <v/>
      </c>
      <c r="E46" s="46" t="str">
        <f aca="false">IF(Tasks!$B46="","",N(Tasks!H46))</f>
        <v/>
      </c>
      <c r="F46" s="47" t="str">
        <f aca="false">IF(OR($C46="",$D46=""),"",IF(Tasks!$D46="Milestone",IF(AND($C46&gt;=F$4,$C46&lt;F$4+IF($D$3="Day",1,7)),"◆",""),IF(AND($C46&lt;F$4+IF($D$3="Day",1,7),$D46&gt;=F$4),IF(MAX(F$4,$C46)&lt;=$C46+ROUND(($D46-$C46+1)*$E46,0)-1,"d","r"),"")))</f>
        <v/>
      </c>
      <c r="G46" s="47" t="str">
        <f aca="false">IF(OR($C46="",$D46=""),"",IF(Tasks!$D46="Milestone",IF(AND($C46&gt;=G$4,$C46&lt;G$4+IF($D$3="Day",1,7)),"◆",""),IF(AND($C46&lt;G$4+IF($D$3="Day",1,7),$D46&gt;=G$4),IF(MAX(G$4,$C46)&lt;=$C46+ROUND(($D46-$C46+1)*$E46,0)-1,"d","r"),"")))</f>
        <v/>
      </c>
      <c r="H46" s="47" t="str">
        <f aca="false">IF(OR($C46="",$D46=""),"",IF(Tasks!$D46="Milestone",IF(AND($C46&gt;=H$4,$C46&lt;H$4+IF($D$3="Day",1,7)),"◆",""),IF(AND($C46&lt;H$4+IF($D$3="Day",1,7),$D46&gt;=H$4),IF(MAX(H$4,$C46)&lt;=$C46+ROUND(($D46-$C46+1)*$E46,0)-1,"d","r"),"")))</f>
        <v/>
      </c>
      <c r="I46" s="47" t="str">
        <f aca="false">IF(OR($C46="",$D46=""),"",IF(Tasks!$D46="Milestone",IF(AND($C46&gt;=I$4,$C46&lt;I$4+IF($D$3="Day",1,7)),"◆",""),IF(AND($C46&lt;I$4+IF($D$3="Day",1,7),$D46&gt;=I$4),IF(MAX(I$4,$C46)&lt;=$C46+ROUND(($D46-$C46+1)*$E46,0)-1,"d","r"),"")))</f>
        <v/>
      </c>
      <c r="J46" s="47" t="str">
        <f aca="false">IF(OR($C46="",$D46=""),"",IF(Tasks!$D46="Milestone",IF(AND($C46&gt;=J$4,$C46&lt;J$4+IF($D$3="Day",1,7)),"◆",""),IF(AND($C46&lt;J$4+IF($D$3="Day",1,7),$D46&gt;=J$4),IF(MAX(J$4,$C46)&lt;=$C46+ROUND(($D46-$C46+1)*$E46,0)-1,"d","r"),"")))</f>
        <v/>
      </c>
      <c r="K46" s="47" t="str">
        <f aca="false">IF(OR($C46="",$D46=""),"",IF(Tasks!$D46="Milestone",IF(AND($C46&gt;=K$4,$C46&lt;K$4+IF($D$3="Day",1,7)),"◆",""),IF(AND($C46&lt;K$4+IF($D$3="Day",1,7),$D46&gt;=K$4),IF(MAX(K$4,$C46)&lt;=$C46+ROUND(($D46-$C46+1)*$E46,0)-1,"d","r"),"")))</f>
        <v/>
      </c>
      <c r="L46" s="47" t="str">
        <f aca="false">IF(OR($C46="",$D46=""),"",IF(Tasks!$D46="Milestone",IF(AND($C46&gt;=L$4,$C46&lt;L$4+IF($D$3="Day",1,7)),"◆",""),IF(AND($C46&lt;L$4+IF($D$3="Day",1,7),$D46&gt;=L$4),IF(MAX(L$4,$C46)&lt;=$C46+ROUND(($D46-$C46+1)*$E46,0)-1,"d","r"),"")))</f>
        <v/>
      </c>
      <c r="M46" s="47" t="str">
        <f aca="false">IF(OR($C46="",$D46=""),"",IF(Tasks!$D46="Milestone",IF(AND($C46&gt;=M$4,$C46&lt;M$4+IF($D$3="Day",1,7)),"◆",""),IF(AND($C46&lt;M$4+IF($D$3="Day",1,7),$D46&gt;=M$4),IF(MAX(M$4,$C46)&lt;=$C46+ROUND(($D46-$C46+1)*$E46,0)-1,"d","r"),"")))</f>
        <v/>
      </c>
      <c r="N46" s="47" t="str">
        <f aca="false">IF(OR($C46="",$D46=""),"",IF(Tasks!$D46="Milestone",IF(AND($C46&gt;=N$4,$C46&lt;N$4+IF($D$3="Day",1,7)),"◆",""),IF(AND($C46&lt;N$4+IF($D$3="Day",1,7),$D46&gt;=N$4),IF(MAX(N$4,$C46)&lt;=$C46+ROUND(($D46-$C46+1)*$E46,0)-1,"d","r"),"")))</f>
        <v/>
      </c>
      <c r="O46" s="47" t="str">
        <f aca="false">IF(OR($C46="",$D46=""),"",IF(Tasks!$D46="Milestone",IF(AND($C46&gt;=O$4,$C46&lt;O$4+IF($D$3="Day",1,7)),"◆",""),IF(AND($C46&lt;O$4+IF($D$3="Day",1,7),$D46&gt;=O$4),IF(MAX(O$4,$C46)&lt;=$C46+ROUND(($D46-$C46+1)*$E46,0)-1,"d","r"),"")))</f>
        <v/>
      </c>
      <c r="P46" s="47" t="str">
        <f aca="false">IF(OR($C46="",$D46=""),"",IF(Tasks!$D46="Milestone",IF(AND($C46&gt;=P$4,$C46&lt;P$4+IF($D$3="Day",1,7)),"◆",""),IF(AND($C46&lt;P$4+IF($D$3="Day",1,7),$D46&gt;=P$4),IF(MAX(P$4,$C46)&lt;=$C46+ROUND(($D46-$C46+1)*$E46,0)-1,"d","r"),"")))</f>
        <v/>
      </c>
      <c r="Q46" s="47" t="str">
        <f aca="false">IF(OR($C46="",$D46=""),"",IF(Tasks!$D46="Milestone",IF(AND($C46&gt;=Q$4,$C46&lt;Q$4+IF($D$3="Day",1,7)),"◆",""),IF(AND($C46&lt;Q$4+IF($D$3="Day",1,7),$D46&gt;=Q$4),IF(MAX(Q$4,$C46)&lt;=$C46+ROUND(($D46-$C46+1)*$E46,0)-1,"d","r"),"")))</f>
        <v/>
      </c>
      <c r="R46" s="47" t="str">
        <f aca="false">IF(OR($C46="",$D46=""),"",IF(Tasks!$D46="Milestone",IF(AND($C46&gt;=R$4,$C46&lt;R$4+IF($D$3="Day",1,7)),"◆",""),IF(AND($C46&lt;R$4+IF($D$3="Day",1,7),$D46&gt;=R$4),IF(MAX(R$4,$C46)&lt;=$C46+ROUND(($D46-$C46+1)*$E46,0)-1,"d","r"),"")))</f>
        <v/>
      </c>
      <c r="S46" s="47" t="str">
        <f aca="false">IF(OR($C46="",$D46=""),"",IF(Tasks!$D46="Milestone",IF(AND($C46&gt;=S$4,$C46&lt;S$4+IF($D$3="Day",1,7)),"◆",""),IF(AND($C46&lt;S$4+IF($D$3="Day",1,7),$D46&gt;=S$4),IF(MAX(S$4,$C46)&lt;=$C46+ROUND(($D46-$C46+1)*$E46,0)-1,"d","r"),"")))</f>
        <v/>
      </c>
      <c r="T46" s="47" t="str">
        <f aca="false">IF(OR($C46="",$D46=""),"",IF(Tasks!$D46="Milestone",IF(AND($C46&gt;=T$4,$C46&lt;T$4+IF($D$3="Day",1,7)),"◆",""),IF(AND($C46&lt;T$4+IF($D$3="Day",1,7),$D46&gt;=T$4),IF(MAX(T$4,$C46)&lt;=$C46+ROUND(($D46-$C46+1)*$E46,0)-1,"d","r"),"")))</f>
        <v/>
      </c>
      <c r="U46" s="47" t="str">
        <f aca="false">IF(OR($C46="",$D46=""),"",IF(Tasks!$D46="Milestone",IF(AND($C46&gt;=U$4,$C46&lt;U$4+IF($D$3="Day",1,7)),"◆",""),IF(AND($C46&lt;U$4+IF($D$3="Day",1,7),$D46&gt;=U$4),IF(MAX(U$4,$C46)&lt;=$C46+ROUND(($D46-$C46+1)*$E46,0)-1,"d","r"),"")))</f>
        <v/>
      </c>
      <c r="V46" s="47" t="str">
        <f aca="false">IF(OR($C46="",$D46=""),"",IF(Tasks!$D46="Milestone",IF(AND($C46&gt;=V$4,$C46&lt;V$4+IF($D$3="Day",1,7)),"◆",""),IF(AND($C46&lt;V$4+IF($D$3="Day",1,7),$D46&gt;=V$4),IF(MAX(V$4,$C46)&lt;=$C46+ROUND(($D46-$C46+1)*$E46,0)-1,"d","r"),"")))</f>
        <v/>
      </c>
      <c r="W46" s="47" t="str">
        <f aca="false">IF(OR($C46="",$D46=""),"",IF(Tasks!$D46="Milestone",IF(AND($C46&gt;=W$4,$C46&lt;W$4+IF($D$3="Day",1,7)),"◆",""),IF(AND($C46&lt;W$4+IF($D$3="Day",1,7),$D46&gt;=W$4),IF(MAX(W$4,$C46)&lt;=$C46+ROUND(($D46-$C46+1)*$E46,0)-1,"d","r"),"")))</f>
        <v/>
      </c>
      <c r="X46" s="47" t="str">
        <f aca="false">IF(OR($C46="",$D46=""),"",IF(Tasks!$D46="Milestone",IF(AND($C46&gt;=X$4,$C46&lt;X$4+IF($D$3="Day",1,7)),"◆",""),IF(AND($C46&lt;X$4+IF($D$3="Day",1,7),$D46&gt;=X$4),IF(MAX(X$4,$C46)&lt;=$C46+ROUND(($D46-$C46+1)*$E46,0)-1,"d","r"),"")))</f>
        <v/>
      </c>
      <c r="Y46" s="47" t="str">
        <f aca="false">IF(OR($C46="",$D46=""),"",IF(Tasks!$D46="Milestone",IF(AND($C46&gt;=Y$4,$C46&lt;Y$4+IF($D$3="Day",1,7)),"◆",""),IF(AND($C46&lt;Y$4+IF($D$3="Day",1,7),$D46&gt;=Y$4),IF(MAX(Y$4,$C46)&lt;=$C46+ROUND(($D46-$C46+1)*$E46,0)-1,"d","r"),"")))</f>
        <v/>
      </c>
      <c r="Z46" s="47" t="str">
        <f aca="false">IF(OR($C46="",$D46=""),"",IF(Tasks!$D46="Milestone",IF(AND($C46&gt;=Z$4,$C46&lt;Z$4+IF($D$3="Day",1,7)),"◆",""),IF(AND($C46&lt;Z$4+IF($D$3="Day",1,7),$D46&gt;=Z$4),IF(MAX(Z$4,$C46)&lt;=$C46+ROUND(($D46-$C46+1)*$E46,0)-1,"d","r"),"")))</f>
        <v/>
      </c>
      <c r="AA46" s="47" t="str">
        <f aca="false">IF(OR($C46="",$D46=""),"",IF(Tasks!$D46="Milestone",IF(AND($C46&gt;=AA$4,$C46&lt;AA$4+IF($D$3="Day",1,7)),"◆",""),IF(AND($C46&lt;AA$4+IF($D$3="Day",1,7),$D46&gt;=AA$4),IF(MAX(AA$4,$C46)&lt;=$C46+ROUND(($D46-$C46+1)*$E46,0)-1,"d","r"),"")))</f>
        <v/>
      </c>
      <c r="AB46" s="47" t="str">
        <f aca="false">IF(OR($C46="",$D46=""),"",IF(Tasks!$D46="Milestone",IF(AND($C46&gt;=AB$4,$C46&lt;AB$4+IF($D$3="Day",1,7)),"◆",""),IF(AND($C46&lt;AB$4+IF($D$3="Day",1,7),$D46&gt;=AB$4),IF(MAX(AB$4,$C46)&lt;=$C46+ROUND(($D46-$C46+1)*$E46,0)-1,"d","r"),"")))</f>
        <v/>
      </c>
      <c r="AC46" s="47" t="str">
        <f aca="false">IF(OR($C46="",$D46=""),"",IF(Tasks!$D46="Milestone",IF(AND($C46&gt;=AC$4,$C46&lt;AC$4+IF($D$3="Day",1,7)),"◆",""),IF(AND($C46&lt;AC$4+IF($D$3="Day",1,7),$D46&gt;=AC$4),IF(MAX(AC$4,$C46)&lt;=$C46+ROUND(($D46-$C46+1)*$E46,0)-1,"d","r"),"")))</f>
        <v/>
      </c>
      <c r="AD46" s="47" t="str">
        <f aca="false">IF(OR($C46="",$D46=""),"",IF(Tasks!$D46="Milestone",IF(AND($C46&gt;=AD$4,$C46&lt;AD$4+IF($D$3="Day",1,7)),"◆",""),IF(AND($C46&lt;AD$4+IF($D$3="Day",1,7),$D46&gt;=AD$4),IF(MAX(AD$4,$C46)&lt;=$C46+ROUND(($D46-$C46+1)*$E46,0)-1,"d","r"),"")))</f>
        <v/>
      </c>
      <c r="AE46" s="47" t="str">
        <f aca="false">IF(OR($C46="",$D46=""),"",IF(Tasks!$D46="Milestone",IF(AND($C46&gt;=AE$4,$C46&lt;AE$4+IF($D$3="Day",1,7)),"◆",""),IF(AND($C46&lt;AE$4+IF($D$3="Day",1,7),$D46&gt;=AE$4),IF(MAX(AE$4,$C46)&lt;=$C46+ROUND(($D46-$C46+1)*$E46,0)-1,"d","r"),"")))</f>
        <v/>
      </c>
      <c r="AF46" s="47" t="str">
        <f aca="false">IF(OR($C46="",$D46=""),"",IF(Tasks!$D46="Milestone",IF(AND($C46&gt;=AF$4,$C46&lt;AF$4+IF($D$3="Day",1,7)),"◆",""),IF(AND($C46&lt;AF$4+IF($D$3="Day",1,7),$D46&gt;=AF$4),IF(MAX(AF$4,$C46)&lt;=$C46+ROUND(($D46-$C46+1)*$E46,0)-1,"d","r"),"")))</f>
        <v/>
      </c>
      <c r="AG46" s="47" t="str">
        <f aca="false">IF(OR($C46="",$D46=""),"",IF(Tasks!$D46="Milestone",IF(AND($C46&gt;=AG$4,$C46&lt;AG$4+IF($D$3="Day",1,7)),"◆",""),IF(AND($C46&lt;AG$4+IF($D$3="Day",1,7),$D46&gt;=AG$4),IF(MAX(AG$4,$C46)&lt;=$C46+ROUND(($D46-$C46+1)*$E46,0)-1,"d","r"),"")))</f>
        <v/>
      </c>
      <c r="AH46" s="47" t="str">
        <f aca="false">IF(OR($C46="",$D46=""),"",IF(Tasks!$D46="Milestone",IF(AND($C46&gt;=AH$4,$C46&lt;AH$4+IF($D$3="Day",1,7)),"◆",""),IF(AND($C46&lt;AH$4+IF($D$3="Day",1,7),$D46&gt;=AH$4),IF(MAX(AH$4,$C46)&lt;=$C46+ROUND(($D46-$C46+1)*$E46,0)-1,"d","r"),"")))</f>
        <v/>
      </c>
      <c r="AI46" s="47" t="str">
        <f aca="false">IF(OR($C46="",$D46=""),"",IF(Tasks!$D46="Milestone",IF(AND($C46&gt;=AI$4,$C46&lt;AI$4+IF($D$3="Day",1,7)),"◆",""),IF(AND($C46&lt;AI$4+IF($D$3="Day",1,7),$D46&gt;=AI$4),IF(MAX(AI$4,$C46)&lt;=$C46+ROUND(($D46-$C46+1)*$E46,0)-1,"d","r"),"")))</f>
        <v/>
      </c>
      <c r="AJ46" s="47" t="str">
        <f aca="false">IF(OR($C46="",$D46=""),"",IF(Tasks!$D46="Milestone",IF(AND($C46&gt;=AJ$4,$C46&lt;AJ$4+IF($D$3="Day",1,7)),"◆",""),IF(AND($C46&lt;AJ$4+IF($D$3="Day",1,7),$D46&gt;=AJ$4),IF(MAX(AJ$4,$C46)&lt;=$C46+ROUND(($D46-$C46+1)*$E46,0)-1,"d","r"),"")))</f>
        <v/>
      </c>
      <c r="AK46" s="47" t="str">
        <f aca="false">IF(OR($C46="",$D46=""),"",IF(Tasks!$D46="Milestone",IF(AND($C46&gt;=AK$4,$C46&lt;AK$4+IF($D$3="Day",1,7)),"◆",""),IF(AND($C46&lt;AK$4+IF($D$3="Day",1,7),$D46&gt;=AK$4),IF(MAX(AK$4,$C46)&lt;=$C46+ROUND(($D46-$C46+1)*$E46,0)-1,"d","r"),"")))</f>
        <v/>
      </c>
      <c r="AL46" s="47" t="str">
        <f aca="false">IF(OR($C46="",$D46=""),"",IF(Tasks!$D46="Milestone",IF(AND($C46&gt;=AL$4,$C46&lt;AL$4+IF($D$3="Day",1,7)),"◆",""),IF(AND($C46&lt;AL$4+IF($D$3="Day",1,7),$D46&gt;=AL$4),IF(MAX(AL$4,$C46)&lt;=$C46+ROUND(($D46-$C46+1)*$E46,0)-1,"d","r"),"")))</f>
        <v/>
      </c>
      <c r="AM46" s="47" t="str">
        <f aca="false">IF(OR($C46="",$D46=""),"",IF(Tasks!$D46="Milestone",IF(AND($C46&gt;=AM$4,$C46&lt;AM$4+IF($D$3="Day",1,7)),"◆",""),IF(AND($C46&lt;AM$4+IF($D$3="Day",1,7),$D46&gt;=AM$4),IF(MAX(AM$4,$C46)&lt;=$C46+ROUND(($D46-$C46+1)*$E46,0)-1,"d","r"),"")))</f>
        <v/>
      </c>
      <c r="AN46" s="47" t="str">
        <f aca="false">IF(OR($C46="",$D46=""),"",IF(Tasks!$D46="Milestone",IF(AND($C46&gt;=AN$4,$C46&lt;AN$4+IF($D$3="Day",1,7)),"◆",""),IF(AND($C46&lt;AN$4+IF($D$3="Day",1,7),$D46&gt;=AN$4),IF(MAX(AN$4,$C46)&lt;=$C46+ROUND(($D46-$C46+1)*$E46,0)-1,"d","r"),"")))</f>
        <v/>
      </c>
      <c r="AO46" s="47" t="str">
        <f aca="false">IF(OR($C46="",$D46=""),"",IF(Tasks!$D46="Milestone",IF(AND($C46&gt;=AO$4,$C46&lt;AO$4+IF($D$3="Day",1,7)),"◆",""),IF(AND($C46&lt;AO$4+IF($D$3="Day",1,7),$D46&gt;=AO$4),IF(MAX(AO$4,$C46)&lt;=$C46+ROUND(($D46-$C46+1)*$E46,0)-1,"d","r"),"")))</f>
        <v/>
      </c>
      <c r="AP46" s="47" t="str">
        <f aca="false">IF(OR($C46="",$D46=""),"",IF(Tasks!$D46="Milestone",IF(AND($C46&gt;=AP$4,$C46&lt;AP$4+IF($D$3="Day",1,7)),"◆",""),IF(AND($C46&lt;AP$4+IF($D$3="Day",1,7),$D46&gt;=AP$4),IF(MAX(AP$4,$C46)&lt;=$C46+ROUND(($D46-$C46+1)*$E46,0)-1,"d","r"),"")))</f>
        <v/>
      </c>
      <c r="AQ46" s="47" t="str">
        <f aca="false">IF(OR($C46="",$D46=""),"",IF(Tasks!$D46="Milestone",IF(AND($C46&gt;=AQ$4,$C46&lt;AQ$4+IF($D$3="Day",1,7)),"◆",""),IF(AND($C46&lt;AQ$4+IF($D$3="Day",1,7),$D46&gt;=AQ$4),IF(MAX(AQ$4,$C46)&lt;=$C46+ROUND(($D46-$C46+1)*$E46,0)-1,"d","r"),"")))</f>
        <v/>
      </c>
      <c r="AR46" s="47" t="str">
        <f aca="false">IF(OR($C46="",$D46=""),"",IF(Tasks!$D46="Milestone",IF(AND($C46&gt;=AR$4,$C46&lt;AR$4+IF($D$3="Day",1,7)),"◆",""),IF(AND($C46&lt;AR$4+IF($D$3="Day",1,7),$D46&gt;=AR$4),IF(MAX(AR$4,$C46)&lt;=$C46+ROUND(($D46-$C46+1)*$E46,0)-1,"d","r"),"")))</f>
        <v/>
      </c>
      <c r="AS46" s="47" t="str">
        <f aca="false">IF(OR($C46="",$D46=""),"",IF(Tasks!$D46="Milestone",IF(AND($C46&gt;=AS$4,$C46&lt;AS$4+IF($D$3="Day",1,7)),"◆",""),IF(AND($C46&lt;AS$4+IF($D$3="Day",1,7),$D46&gt;=AS$4),IF(MAX(AS$4,$C46)&lt;=$C46+ROUND(($D46-$C46+1)*$E46,0)-1,"d","r"),"")))</f>
        <v/>
      </c>
      <c r="AT46" s="47" t="str">
        <f aca="false">IF(OR($C46="",$D46=""),"",IF(Tasks!$D46="Milestone",IF(AND($C46&gt;=AT$4,$C46&lt;AT$4+IF($D$3="Day",1,7)),"◆",""),IF(AND($C46&lt;AT$4+IF($D$3="Day",1,7),$D46&gt;=AT$4),IF(MAX(AT$4,$C46)&lt;=$C46+ROUND(($D46-$C46+1)*$E46,0)-1,"d","r"),"")))</f>
        <v/>
      </c>
      <c r="AU46" s="47" t="str">
        <f aca="false">IF(OR($C46="",$D46=""),"",IF(Tasks!$D46="Milestone",IF(AND($C46&gt;=AU$4,$C46&lt;AU$4+IF($D$3="Day",1,7)),"◆",""),IF(AND($C46&lt;AU$4+IF($D$3="Day",1,7),$D46&gt;=AU$4),IF(MAX(AU$4,$C46)&lt;=$C46+ROUND(($D46-$C46+1)*$E46,0)-1,"d","r"),"")))</f>
        <v/>
      </c>
      <c r="AV46" s="47" t="str">
        <f aca="false">IF(OR($C46="",$D46=""),"",IF(Tasks!$D46="Milestone",IF(AND($C46&gt;=AV$4,$C46&lt;AV$4+IF($D$3="Day",1,7)),"◆",""),IF(AND($C46&lt;AV$4+IF($D$3="Day",1,7),$D46&gt;=AV$4),IF(MAX(AV$4,$C46)&lt;=$C46+ROUND(($D46-$C46+1)*$E46,0)-1,"d","r"),"")))</f>
        <v/>
      </c>
      <c r="AW46" s="47" t="str">
        <f aca="false">IF(OR($C46="",$D46=""),"",IF(Tasks!$D46="Milestone",IF(AND($C46&gt;=AW$4,$C46&lt;AW$4+IF($D$3="Day",1,7)),"◆",""),IF(AND($C46&lt;AW$4+IF($D$3="Day",1,7),$D46&gt;=AW$4),IF(MAX(AW$4,$C46)&lt;=$C46+ROUND(($D46-$C46+1)*$E46,0)-1,"d","r"),"")))</f>
        <v/>
      </c>
      <c r="AX46" s="47" t="str">
        <f aca="false">IF(OR($C46="",$D46=""),"",IF(Tasks!$D46="Milestone",IF(AND($C46&gt;=AX$4,$C46&lt;AX$4+IF($D$3="Day",1,7)),"◆",""),IF(AND($C46&lt;AX$4+IF($D$3="Day",1,7),$D46&gt;=AX$4),IF(MAX(AX$4,$C46)&lt;=$C46+ROUND(($D46-$C46+1)*$E46,0)-1,"d","r"),"")))</f>
        <v/>
      </c>
      <c r="AY46" s="47" t="str">
        <f aca="false">IF(OR($C46="",$D46=""),"",IF(Tasks!$D46="Milestone",IF(AND($C46&gt;=AY$4,$C46&lt;AY$4+IF($D$3="Day",1,7)),"◆",""),IF(AND($C46&lt;AY$4+IF($D$3="Day",1,7),$D46&gt;=AY$4),IF(MAX(AY$4,$C46)&lt;=$C46+ROUND(($D46-$C46+1)*$E46,0)-1,"d","r"),"")))</f>
        <v/>
      </c>
      <c r="AZ46" s="47" t="str">
        <f aca="false">IF(OR($C46="",$D46=""),"",IF(Tasks!$D46="Milestone",IF(AND($C46&gt;=AZ$4,$C46&lt;AZ$4+IF($D$3="Day",1,7)),"◆",""),IF(AND($C46&lt;AZ$4+IF($D$3="Day",1,7),$D46&gt;=AZ$4),IF(MAX(AZ$4,$C46)&lt;=$C46+ROUND(($D46-$C46+1)*$E46,0)-1,"d","r"),"")))</f>
        <v/>
      </c>
      <c r="BA46" s="47" t="str">
        <f aca="false">IF(OR($C46="",$D46=""),"",IF(Tasks!$D46="Milestone",IF(AND($C46&gt;=BA$4,$C46&lt;BA$4+IF($D$3="Day",1,7)),"◆",""),IF(AND($C46&lt;BA$4+IF($D$3="Day",1,7),$D46&gt;=BA$4),IF(MAX(BA$4,$C46)&lt;=$C46+ROUND(($D46-$C46+1)*$E46,0)-1,"d","r"),"")))</f>
        <v/>
      </c>
      <c r="BB46" s="47" t="str">
        <f aca="false">IF(OR($C46="",$D46=""),"",IF(Tasks!$D46="Milestone",IF(AND($C46&gt;=BB$4,$C46&lt;BB$4+IF($D$3="Day",1,7)),"◆",""),IF(AND($C46&lt;BB$4+IF($D$3="Day",1,7),$D46&gt;=BB$4),IF(MAX(BB$4,$C46)&lt;=$C46+ROUND(($D46-$C46+1)*$E46,0)-1,"d","r"),"")))</f>
        <v/>
      </c>
      <c r="BC46" s="47" t="str">
        <f aca="false">IF(OR($C46="",$D46=""),"",IF(Tasks!$D46="Milestone",IF(AND($C46&gt;=BC$4,$C46&lt;BC$4+IF($D$3="Day",1,7)),"◆",""),IF(AND($C46&lt;BC$4+IF($D$3="Day",1,7),$D46&gt;=BC$4),IF(MAX(BC$4,$C46)&lt;=$C46+ROUND(($D46-$C46+1)*$E46,0)-1,"d","r"),"")))</f>
        <v/>
      </c>
      <c r="BD46" s="47" t="str">
        <f aca="false">IF(OR($C46="",$D46=""),"",IF(Tasks!$D46="Milestone",IF(AND($C46&gt;=BD$4,$C46&lt;BD$4+IF($D$3="Day",1,7)),"◆",""),IF(AND($C46&lt;BD$4+IF($D$3="Day",1,7),$D46&gt;=BD$4),IF(MAX(BD$4,$C46)&lt;=$C46+ROUND(($D46-$C46+1)*$E46,0)-1,"d","r"),"")))</f>
        <v/>
      </c>
      <c r="BE46" s="47" t="str">
        <f aca="false">IF(OR($C46="",$D46=""),"",IF(Tasks!$D46="Milestone",IF(AND($C46&gt;=BE$4,$C46&lt;BE$4+IF($D$3="Day",1,7)),"◆",""),IF(AND($C46&lt;BE$4+IF($D$3="Day",1,7),$D46&gt;=BE$4),IF(MAX(BE$4,$C46)&lt;=$C46+ROUND(($D46-$C46+1)*$E46,0)-1,"d","r"),"")))</f>
        <v/>
      </c>
    </row>
    <row r="47" customFormat="false" ht="18" hidden="false" customHeight="true" outlineLevel="0" collapsed="false">
      <c r="A47" s="43" t="str">
        <f aca="false">IF(Tasks!$B47="","",IF(Tasks!$D47="Milestone","◆ ","")&amp;Tasks!B47)</f>
        <v/>
      </c>
      <c r="B47" s="44" t="str">
        <f aca="false">IF(Tasks!$B47="","",IF(Tasks!C47="","",Tasks!C47))</f>
        <v/>
      </c>
      <c r="C47" s="45" t="str">
        <f aca="false">IF(OR(Tasks!$B47="",Tasks!E47=""),"",Tasks!E47)</f>
        <v/>
      </c>
      <c r="D47" s="45" t="str">
        <f aca="false">IF(Tasks!$B47="","",Tasks!G47)</f>
        <v/>
      </c>
      <c r="E47" s="46" t="str">
        <f aca="false">IF(Tasks!$B47="","",N(Tasks!H47))</f>
        <v/>
      </c>
      <c r="F47" s="47" t="str">
        <f aca="false">IF(OR($C47="",$D47=""),"",IF(Tasks!$D47="Milestone",IF(AND($C47&gt;=F$4,$C47&lt;F$4+IF($D$3="Day",1,7)),"◆",""),IF(AND($C47&lt;F$4+IF($D$3="Day",1,7),$D47&gt;=F$4),IF(MAX(F$4,$C47)&lt;=$C47+ROUND(($D47-$C47+1)*$E47,0)-1,"d","r"),"")))</f>
        <v/>
      </c>
      <c r="G47" s="47" t="str">
        <f aca="false">IF(OR($C47="",$D47=""),"",IF(Tasks!$D47="Milestone",IF(AND($C47&gt;=G$4,$C47&lt;G$4+IF($D$3="Day",1,7)),"◆",""),IF(AND($C47&lt;G$4+IF($D$3="Day",1,7),$D47&gt;=G$4),IF(MAX(G$4,$C47)&lt;=$C47+ROUND(($D47-$C47+1)*$E47,0)-1,"d","r"),"")))</f>
        <v/>
      </c>
      <c r="H47" s="47" t="str">
        <f aca="false">IF(OR($C47="",$D47=""),"",IF(Tasks!$D47="Milestone",IF(AND($C47&gt;=H$4,$C47&lt;H$4+IF($D$3="Day",1,7)),"◆",""),IF(AND($C47&lt;H$4+IF($D$3="Day",1,7),$D47&gt;=H$4),IF(MAX(H$4,$C47)&lt;=$C47+ROUND(($D47-$C47+1)*$E47,0)-1,"d","r"),"")))</f>
        <v/>
      </c>
      <c r="I47" s="47" t="str">
        <f aca="false">IF(OR($C47="",$D47=""),"",IF(Tasks!$D47="Milestone",IF(AND($C47&gt;=I$4,$C47&lt;I$4+IF($D$3="Day",1,7)),"◆",""),IF(AND($C47&lt;I$4+IF($D$3="Day",1,7),$D47&gt;=I$4),IF(MAX(I$4,$C47)&lt;=$C47+ROUND(($D47-$C47+1)*$E47,0)-1,"d","r"),"")))</f>
        <v/>
      </c>
      <c r="J47" s="47" t="str">
        <f aca="false">IF(OR($C47="",$D47=""),"",IF(Tasks!$D47="Milestone",IF(AND($C47&gt;=J$4,$C47&lt;J$4+IF($D$3="Day",1,7)),"◆",""),IF(AND($C47&lt;J$4+IF($D$3="Day",1,7),$D47&gt;=J$4),IF(MAX(J$4,$C47)&lt;=$C47+ROUND(($D47-$C47+1)*$E47,0)-1,"d","r"),"")))</f>
        <v/>
      </c>
      <c r="K47" s="47" t="str">
        <f aca="false">IF(OR($C47="",$D47=""),"",IF(Tasks!$D47="Milestone",IF(AND($C47&gt;=K$4,$C47&lt;K$4+IF($D$3="Day",1,7)),"◆",""),IF(AND($C47&lt;K$4+IF($D$3="Day",1,7),$D47&gt;=K$4),IF(MAX(K$4,$C47)&lt;=$C47+ROUND(($D47-$C47+1)*$E47,0)-1,"d","r"),"")))</f>
        <v/>
      </c>
      <c r="L47" s="47" t="str">
        <f aca="false">IF(OR($C47="",$D47=""),"",IF(Tasks!$D47="Milestone",IF(AND($C47&gt;=L$4,$C47&lt;L$4+IF($D$3="Day",1,7)),"◆",""),IF(AND($C47&lt;L$4+IF($D$3="Day",1,7),$D47&gt;=L$4),IF(MAX(L$4,$C47)&lt;=$C47+ROUND(($D47-$C47+1)*$E47,0)-1,"d","r"),"")))</f>
        <v/>
      </c>
      <c r="M47" s="47" t="str">
        <f aca="false">IF(OR($C47="",$D47=""),"",IF(Tasks!$D47="Milestone",IF(AND($C47&gt;=M$4,$C47&lt;M$4+IF($D$3="Day",1,7)),"◆",""),IF(AND($C47&lt;M$4+IF($D$3="Day",1,7),$D47&gt;=M$4),IF(MAX(M$4,$C47)&lt;=$C47+ROUND(($D47-$C47+1)*$E47,0)-1,"d","r"),"")))</f>
        <v/>
      </c>
      <c r="N47" s="47" t="str">
        <f aca="false">IF(OR($C47="",$D47=""),"",IF(Tasks!$D47="Milestone",IF(AND($C47&gt;=N$4,$C47&lt;N$4+IF($D$3="Day",1,7)),"◆",""),IF(AND($C47&lt;N$4+IF($D$3="Day",1,7),$D47&gt;=N$4),IF(MAX(N$4,$C47)&lt;=$C47+ROUND(($D47-$C47+1)*$E47,0)-1,"d","r"),"")))</f>
        <v/>
      </c>
      <c r="O47" s="47" t="str">
        <f aca="false">IF(OR($C47="",$D47=""),"",IF(Tasks!$D47="Milestone",IF(AND($C47&gt;=O$4,$C47&lt;O$4+IF($D$3="Day",1,7)),"◆",""),IF(AND($C47&lt;O$4+IF($D$3="Day",1,7),$D47&gt;=O$4),IF(MAX(O$4,$C47)&lt;=$C47+ROUND(($D47-$C47+1)*$E47,0)-1,"d","r"),"")))</f>
        <v/>
      </c>
      <c r="P47" s="47" t="str">
        <f aca="false">IF(OR($C47="",$D47=""),"",IF(Tasks!$D47="Milestone",IF(AND($C47&gt;=P$4,$C47&lt;P$4+IF($D$3="Day",1,7)),"◆",""),IF(AND($C47&lt;P$4+IF($D$3="Day",1,7),$D47&gt;=P$4),IF(MAX(P$4,$C47)&lt;=$C47+ROUND(($D47-$C47+1)*$E47,0)-1,"d","r"),"")))</f>
        <v/>
      </c>
      <c r="Q47" s="47" t="str">
        <f aca="false">IF(OR($C47="",$D47=""),"",IF(Tasks!$D47="Milestone",IF(AND($C47&gt;=Q$4,$C47&lt;Q$4+IF($D$3="Day",1,7)),"◆",""),IF(AND($C47&lt;Q$4+IF($D$3="Day",1,7),$D47&gt;=Q$4),IF(MAX(Q$4,$C47)&lt;=$C47+ROUND(($D47-$C47+1)*$E47,0)-1,"d","r"),"")))</f>
        <v/>
      </c>
      <c r="R47" s="47" t="str">
        <f aca="false">IF(OR($C47="",$D47=""),"",IF(Tasks!$D47="Milestone",IF(AND($C47&gt;=R$4,$C47&lt;R$4+IF($D$3="Day",1,7)),"◆",""),IF(AND($C47&lt;R$4+IF($D$3="Day",1,7),$D47&gt;=R$4),IF(MAX(R$4,$C47)&lt;=$C47+ROUND(($D47-$C47+1)*$E47,0)-1,"d","r"),"")))</f>
        <v/>
      </c>
      <c r="S47" s="47" t="str">
        <f aca="false">IF(OR($C47="",$D47=""),"",IF(Tasks!$D47="Milestone",IF(AND($C47&gt;=S$4,$C47&lt;S$4+IF($D$3="Day",1,7)),"◆",""),IF(AND($C47&lt;S$4+IF($D$3="Day",1,7),$D47&gt;=S$4),IF(MAX(S$4,$C47)&lt;=$C47+ROUND(($D47-$C47+1)*$E47,0)-1,"d","r"),"")))</f>
        <v/>
      </c>
      <c r="T47" s="47" t="str">
        <f aca="false">IF(OR($C47="",$D47=""),"",IF(Tasks!$D47="Milestone",IF(AND($C47&gt;=T$4,$C47&lt;T$4+IF($D$3="Day",1,7)),"◆",""),IF(AND($C47&lt;T$4+IF($D$3="Day",1,7),$D47&gt;=T$4),IF(MAX(T$4,$C47)&lt;=$C47+ROUND(($D47-$C47+1)*$E47,0)-1,"d","r"),"")))</f>
        <v/>
      </c>
      <c r="U47" s="47" t="str">
        <f aca="false">IF(OR($C47="",$D47=""),"",IF(Tasks!$D47="Milestone",IF(AND($C47&gt;=U$4,$C47&lt;U$4+IF($D$3="Day",1,7)),"◆",""),IF(AND($C47&lt;U$4+IF($D$3="Day",1,7),$D47&gt;=U$4),IF(MAX(U$4,$C47)&lt;=$C47+ROUND(($D47-$C47+1)*$E47,0)-1,"d","r"),"")))</f>
        <v/>
      </c>
      <c r="V47" s="47" t="str">
        <f aca="false">IF(OR($C47="",$D47=""),"",IF(Tasks!$D47="Milestone",IF(AND($C47&gt;=V$4,$C47&lt;V$4+IF($D$3="Day",1,7)),"◆",""),IF(AND($C47&lt;V$4+IF($D$3="Day",1,7),$D47&gt;=V$4),IF(MAX(V$4,$C47)&lt;=$C47+ROUND(($D47-$C47+1)*$E47,0)-1,"d","r"),"")))</f>
        <v/>
      </c>
      <c r="W47" s="47" t="str">
        <f aca="false">IF(OR($C47="",$D47=""),"",IF(Tasks!$D47="Milestone",IF(AND($C47&gt;=W$4,$C47&lt;W$4+IF($D$3="Day",1,7)),"◆",""),IF(AND($C47&lt;W$4+IF($D$3="Day",1,7),$D47&gt;=W$4),IF(MAX(W$4,$C47)&lt;=$C47+ROUND(($D47-$C47+1)*$E47,0)-1,"d","r"),"")))</f>
        <v/>
      </c>
      <c r="X47" s="47" t="str">
        <f aca="false">IF(OR($C47="",$D47=""),"",IF(Tasks!$D47="Milestone",IF(AND($C47&gt;=X$4,$C47&lt;X$4+IF($D$3="Day",1,7)),"◆",""),IF(AND($C47&lt;X$4+IF($D$3="Day",1,7),$D47&gt;=X$4),IF(MAX(X$4,$C47)&lt;=$C47+ROUND(($D47-$C47+1)*$E47,0)-1,"d","r"),"")))</f>
        <v/>
      </c>
      <c r="Y47" s="47" t="str">
        <f aca="false">IF(OR($C47="",$D47=""),"",IF(Tasks!$D47="Milestone",IF(AND($C47&gt;=Y$4,$C47&lt;Y$4+IF($D$3="Day",1,7)),"◆",""),IF(AND($C47&lt;Y$4+IF($D$3="Day",1,7),$D47&gt;=Y$4),IF(MAX(Y$4,$C47)&lt;=$C47+ROUND(($D47-$C47+1)*$E47,0)-1,"d","r"),"")))</f>
        <v/>
      </c>
      <c r="Z47" s="47" t="str">
        <f aca="false">IF(OR($C47="",$D47=""),"",IF(Tasks!$D47="Milestone",IF(AND($C47&gt;=Z$4,$C47&lt;Z$4+IF($D$3="Day",1,7)),"◆",""),IF(AND($C47&lt;Z$4+IF($D$3="Day",1,7),$D47&gt;=Z$4),IF(MAX(Z$4,$C47)&lt;=$C47+ROUND(($D47-$C47+1)*$E47,0)-1,"d","r"),"")))</f>
        <v/>
      </c>
      <c r="AA47" s="47" t="str">
        <f aca="false">IF(OR($C47="",$D47=""),"",IF(Tasks!$D47="Milestone",IF(AND($C47&gt;=AA$4,$C47&lt;AA$4+IF($D$3="Day",1,7)),"◆",""),IF(AND($C47&lt;AA$4+IF($D$3="Day",1,7),$D47&gt;=AA$4),IF(MAX(AA$4,$C47)&lt;=$C47+ROUND(($D47-$C47+1)*$E47,0)-1,"d","r"),"")))</f>
        <v/>
      </c>
      <c r="AB47" s="47" t="str">
        <f aca="false">IF(OR($C47="",$D47=""),"",IF(Tasks!$D47="Milestone",IF(AND($C47&gt;=AB$4,$C47&lt;AB$4+IF($D$3="Day",1,7)),"◆",""),IF(AND($C47&lt;AB$4+IF($D$3="Day",1,7),$D47&gt;=AB$4),IF(MAX(AB$4,$C47)&lt;=$C47+ROUND(($D47-$C47+1)*$E47,0)-1,"d","r"),"")))</f>
        <v/>
      </c>
      <c r="AC47" s="47" t="str">
        <f aca="false">IF(OR($C47="",$D47=""),"",IF(Tasks!$D47="Milestone",IF(AND($C47&gt;=AC$4,$C47&lt;AC$4+IF($D$3="Day",1,7)),"◆",""),IF(AND($C47&lt;AC$4+IF($D$3="Day",1,7),$D47&gt;=AC$4),IF(MAX(AC$4,$C47)&lt;=$C47+ROUND(($D47-$C47+1)*$E47,0)-1,"d","r"),"")))</f>
        <v/>
      </c>
      <c r="AD47" s="47" t="str">
        <f aca="false">IF(OR($C47="",$D47=""),"",IF(Tasks!$D47="Milestone",IF(AND($C47&gt;=AD$4,$C47&lt;AD$4+IF($D$3="Day",1,7)),"◆",""),IF(AND($C47&lt;AD$4+IF($D$3="Day",1,7),$D47&gt;=AD$4),IF(MAX(AD$4,$C47)&lt;=$C47+ROUND(($D47-$C47+1)*$E47,0)-1,"d","r"),"")))</f>
        <v/>
      </c>
      <c r="AE47" s="47" t="str">
        <f aca="false">IF(OR($C47="",$D47=""),"",IF(Tasks!$D47="Milestone",IF(AND($C47&gt;=AE$4,$C47&lt;AE$4+IF($D$3="Day",1,7)),"◆",""),IF(AND($C47&lt;AE$4+IF($D$3="Day",1,7),$D47&gt;=AE$4),IF(MAX(AE$4,$C47)&lt;=$C47+ROUND(($D47-$C47+1)*$E47,0)-1,"d","r"),"")))</f>
        <v/>
      </c>
      <c r="AF47" s="47" t="str">
        <f aca="false">IF(OR($C47="",$D47=""),"",IF(Tasks!$D47="Milestone",IF(AND($C47&gt;=AF$4,$C47&lt;AF$4+IF($D$3="Day",1,7)),"◆",""),IF(AND($C47&lt;AF$4+IF($D$3="Day",1,7),$D47&gt;=AF$4),IF(MAX(AF$4,$C47)&lt;=$C47+ROUND(($D47-$C47+1)*$E47,0)-1,"d","r"),"")))</f>
        <v/>
      </c>
      <c r="AG47" s="47" t="str">
        <f aca="false">IF(OR($C47="",$D47=""),"",IF(Tasks!$D47="Milestone",IF(AND($C47&gt;=AG$4,$C47&lt;AG$4+IF($D$3="Day",1,7)),"◆",""),IF(AND($C47&lt;AG$4+IF($D$3="Day",1,7),$D47&gt;=AG$4),IF(MAX(AG$4,$C47)&lt;=$C47+ROUND(($D47-$C47+1)*$E47,0)-1,"d","r"),"")))</f>
        <v/>
      </c>
      <c r="AH47" s="47" t="str">
        <f aca="false">IF(OR($C47="",$D47=""),"",IF(Tasks!$D47="Milestone",IF(AND($C47&gt;=AH$4,$C47&lt;AH$4+IF($D$3="Day",1,7)),"◆",""),IF(AND($C47&lt;AH$4+IF($D$3="Day",1,7),$D47&gt;=AH$4),IF(MAX(AH$4,$C47)&lt;=$C47+ROUND(($D47-$C47+1)*$E47,0)-1,"d","r"),"")))</f>
        <v/>
      </c>
      <c r="AI47" s="47" t="str">
        <f aca="false">IF(OR($C47="",$D47=""),"",IF(Tasks!$D47="Milestone",IF(AND($C47&gt;=AI$4,$C47&lt;AI$4+IF($D$3="Day",1,7)),"◆",""),IF(AND($C47&lt;AI$4+IF($D$3="Day",1,7),$D47&gt;=AI$4),IF(MAX(AI$4,$C47)&lt;=$C47+ROUND(($D47-$C47+1)*$E47,0)-1,"d","r"),"")))</f>
        <v/>
      </c>
      <c r="AJ47" s="47" t="str">
        <f aca="false">IF(OR($C47="",$D47=""),"",IF(Tasks!$D47="Milestone",IF(AND($C47&gt;=AJ$4,$C47&lt;AJ$4+IF($D$3="Day",1,7)),"◆",""),IF(AND($C47&lt;AJ$4+IF($D$3="Day",1,7),$D47&gt;=AJ$4),IF(MAX(AJ$4,$C47)&lt;=$C47+ROUND(($D47-$C47+1)*$E47,0)-1,"d","r"),"")))</f>
        <v/>
      </c>
      <c r="AK47" s="47" t="str">
        <f aca="false">IF(OR($C47="",$D47=""),"",IF(Tasks!$D47="Milestone",IF(AND($C47&gt;=AK$4,$C47&lt;AK$4+IF($D$3="Day",1,7)),"◆",""),IF(AND($C47&lt;AK$4+IF($D$3="Day",1,7),$D47&gt;=AK$4),IF(MAX(AK$4,$C47)&lt;=$C47+ROUND(($D47-$C47+1)*$E47,0)-1,"d","r"),"")))</f>
        <v/>
      </c>
      <c r="AL47" s="47" t="str">
        <f aca="false">IF(OR($C47="",$D47=""),"",IF(Tasks!$D47="Milestone",IF(AND($C47&gt;=AL$4,$C47&lt;AL$4+IF($D$3="Day",1,7)),"◆",""),IF(AND($C47&lt;AL$4+IF($D$3="Day",1,7),$D47&gt;=AL$4),IF(MAX(AL$4,$C47)&lt;=$C47+ROUND(($D47-$C47+1)*$E47,0)-1,"d","r"),"")))</f>
        <v/>
      </c>
      <c r="AM47" s="47" t="str">
        <f aca="false">IF(OR($C47="",$D47=""),"",IF(Tasks!$D47="Milestone",IF(AND($C47&gt;=AM$4,$C47&lt;AM$4+IF($D$3="Day",1,7)),"◆",""),IF(AND($C47&lt;AM$4+IF($D$3="Day",1,7),$D47&gt;=AM$4),IF(MAX(AM$4,$C47)&lt;=$C47+ROUND(($D47-$C47+1)*$E47,0)-1,"d","r"),"")))</f>
        <v/>
      </c>
      <c r="AN47" s="47" t="str">
        <f aca="false">IF(OR($C47="",$D47=""),"",IF(Tasks!$D47="Milestone",IF(AND($C47&gt;=AN$4,$C47&lt;AN$4+IF($D$3="Day",1,7)),"◆",""),IF(AND($C47&lt;AN$4+IF($D$3="Day",1,7),$D47&gt;=AN$4),IF(MAX(AN$4,$C47)&lt;=$C47+ROUND(($D47-$C47+1)*$E47,0)-1,"d","r"),"")))</f>
        <v/>
      </c>
      <c r="AO47" s="47" t="str">
        <f aca="false">IF(OR($C47="",$D47=""),"",IF(Tasks!$D47="Milestone",IF(AND($C47&gt;=AO$4,$C47&lt;AO$4+IF($D$3="Day",1,7)),"◆",""),IF(AND($C47&lt;AO$4+IF($D$3="Day",1,7),$D47&gt;=AO$4),IF(MAX(AO$4,$C47)&lt;=$C47+ROUND(($D47-$C47+1)*$E47,0)-1,"d","r"),"")))</f>
        <v/>
      </c>
      <c r="AP47" s="47" t="str">
        <f aca="false">IF(OR($C47="",$D47=""),"",IF(Tasks!$D47="Milestone",IF(AND($C47&gt;=AP$4,$C47&lt;AP$4+IF($D$3="Day",1,7)),"◆",""),IF(AND($C47&lt;AP$4+IF($D$3="Day",1,7),$D47&gt;=AP$4),IF(MAX(AP$4,$C47)&lt;=$C47+ROUND(($D47-$C47+1)*$E47,0)-1,"d","r"),"")))</f>
        <v/>
      </c>
      <c r="AQ47" s="47" t="str">
        <f aca="false">IF(OR($C47="",$D47=""),"",IF(Tasks!$D47="Milestone",IF(AND($C47&gt;=AQ$4,$C47&lt;AQ$4+IF($D$3="Day",1,7)),"◆",""),IF(AND($C47&lt;AQ$4+IF($D$3="Day",1,7),$D47&gt;=AQ$4),IF(MAX(AQ$4,$C47)&lt;=$C47+ROUND(($D47-$C47+1)*$E47,0)-1,"d","r"),"")))</f>
        <v/>
      </c>
      <c r="AR47" s="47" t="str">
        <f aca="false">IF(OR($C47="",$D47=""),"",IF(Tasks!$D47="Milestone",IF(AND($C47&gt;=AR$4,$C47&lt;AR$4+IF($D$3="Day",1,7)),"◆",""),IF(AND($C47&lt;AR$4+IF($D$3="Day",1,7),$D47&gt;=AR$4),IF(MAX(AR$4,$C47)&lt;=$C47+ROUND(($D47-$C47+1)*$E47,0)-1,"d","r"),"")))</f>
        <v/>
      </c>
      <c r="AS47" s="47" t="str">
        <f aca="false">IF(OR($C47="",$D47=""),"",IF(Tasks!$D47="Milestone",IF(AND($C47&gt;=AS$4,$C47&lt;AS$4+IF($D$3="Day",1,7)),"◆",""),IF(AND($C47&lt;AS$4+IF($D$3="Day",1,7),$D47&gt;=AS$4),IF(MAX(AS$4,$C47)&lt;=$C47+ROUND(($D47-$C47+1)*$E47,0)-1,"d","r"),"")))</f>
        <v/>
      </c>
      <c r="AT47" s="47" t="str">
        <f aca="false">IF(OR($C47="",$D47=""),"",IF(Tasks!$D47="Milestone",IF(AND($C47&gt;=AT$4,$C47&lt;AT$4+IF($D$3="Day",1,7)),"◆",""),IF(AND($C47&lt;AT$4+IF($D$3="Day",1,7),$D47&gt;=AT$4),IF(MAX(AT$4,$C47)&lt;=$C47+ROUND(($D47-$C47+1)*$E47,0)-1,"d","r"),"")))</f>
        <v/>
      </c>
      <c r="AU47" s="47" t="str">
        <f aca="false">IF(OR($C47="",$D47=""),"",IF(Tasks!$D47="Milestone",IF(AND($C47&gt;=AU$4,$C47&lt;AU$4+IF($D$3="Day",1,7)),"◆",""),IF(AND($C47&lt;AU$4+IF($D$3="Day",1,7),$D47&gt;=AU$4),IF(MAX(AU$4,$C47)&lt;=$C47+ROUND(($D47-$C47+1)*$E47,0)-1,"d","r"),"")))</f>
        <v/>
      </c>
      <c r="AV47" s="47" t="str">
        <f aca="false">IF(OR($C47="",$D47=""),"",IF(Tasks!$D47="Milestone",IF(AND($C47&gt;=AV$4,$C47&lt;AV$4+IF($D$3="Day",1,7)),"◆",""),IF(AND($C47&lt;AV$4+IF($D$3="Day",1,7),$D47&gt;=AV$4),IF(MAX(AV$4,$C47)&lt;=$C47+ROUND(($D47-$C47+1)*$E47,0)-1,"d","r"),"")))</f>
        <v/>
      </c>
      <c r="AW47" s="47" t="str">
        <f aca="false">IF(OR($C47="",$D47=""),"",IF(Tasks!$D47="Milestone",IF(AND($C47&gt;=AW$4,$C47&lt;AW$4+IF($D$3="Day",1,7)),"◆",""),IF(AND($C47&lt;AW$4+IF($D$3="Day",1,7),$D47&gt;=AW$4),IF(MAX(AW$4,$C47)&lt;=$C47+ROUND(($D47-$C47+1)*$E47,0)-1,"d","r"),"")))</f>
        <v/>
      </c>
      <c r="AX47" s="47" t="str">
        <f aca="false">IF(OR($C47="",$D47=""),"",IF(Tasks!$D47="Milestone",IF(AND($C47&gt;=AX$4,$C47&lt;AX$4+IF($D$3="Day",1,7)),"◆",""),IF(AND($C47&lt;AX$4+IF($D$3="Day",1,7),$D47&gt;=AX$4),IF(MAX(AX$4,$C47)&lt;=$C47+ROUND(($D47-$C47+1)*$E47,0)-1,"d","r"),"")))</f>
        <v/>
      </c>
      <c r="AY47" s="47" t="str">
        <f aca="false">IF(OR($C47="",$D47=""),"",IF(Tasks!$D47="Milestone",IF(AND($C47&gt;=AY$4,$C47&lt;AY$4+IF($D$3="Day",1,7)),"◆",""),IF(AND($C47&lt;AY$4+IF($D$3="Day",1,7),$D47&gt;=AY$4),IF(MAX(AY$4,$C47)&lt;=$C47+ROUND(($D47-$C47+1)*$E47,0)-1,"d","r"),"")))</f>
        <v/>
      </c>
      <c r="AZ47" s="47" t="str">
        <f aca="false">IF(OR($C47="",$D47=""),"",IF(Tasks!$D47="Milestone",IF(AND($C47&gt;=AZ$4,$C47&lt;AZ$4+IF($D$3="Day",1,7)),"◆",""),IF(AND($C47&lt;AZ$4+IF($D$3="Day",1,7),$D47&gt;=AZ$4),IF(MAX(AZ$4,$C47)&lt;=$C47+ROUND(($D47-$C47+1)*$E47,0)-1,"d","r"),"")))</f>
        <v/>
      </c>
      <c r="BA47" s="47" t="str">
        <f aca="false">IF(OR($C47="",$D47=""),"",IF(Tasks!$D47="Milestone",IF(AND($C47&gt;=BA$4,$C47&lt;BA$4+IF($D$3="Day",1,7)),"◆",""),IF(AND($C47&lt;BA$4+IF($D$3="Day",1,7),$D47&gt;=BA$4),IF(MAX(BA$4,$C47)&lt;=$C47+ROUND(($D47-$C47+1)*$E47,0)-1,"d","r"),"")))</f>
        <v/>
      </c>
      <c r="BB47" s="47" t="str">
        <f aca="false">IF(OR($C47="",$D47=""),"",IF(Tasks!$D47="Milestone",IF(AND($C47&gt;=BB$4,$C47&lt;BB$4+IF($D$3="Day",1,7)),"◆",""),IF(AND($C47&lt;BB$4+IF($D$3="Day",1,7),$D47&gt;=BB$4),IF(MAX(BB$4,$C47)&lt;=$C47+ROUND(($D47-$C47+1)*$E47,0)-1,"d","r"),"")))</f>
        <v/>
      </c>
      <c r="BC47" s="47" t="str">
        <f aca="false">IF(OR($C47="",$D47=""),"",IF(Tasks!$D47="Milestone",IF(AND($C47&gt;=BC$4,$C47&lt;BC$4+IF($D$3="Day",1,7)),"◆",""),IF(AND($C47&lt;BC$4+IF($D$3="Day",1,7),$D47&gt;=BC$4),IF(MAX(BC$4,$C47)&lt;=$C47+ROUND(($D47-$C47+1)*$E47,0)-1,"d","r"),"")))</f>
        <v/>
      </c>
      <c r="BD47" s="47" t="str">
        <f aca="false">IF(OR($C47="",$D47=""),"",IF(Tasks!$D47="Milestone",IF(AND($C47&gt;=BD$4,$C47&lt;BD$4+IF($D$3="Day",1,7)),"◆",""),IF(AND($C47&lt;BD$4+IF($D$3="Day",1,7),$D47&gt;=BD$4),IF(MAX(BD$4,$C47)&lt;=$C47+ROUND(($D47-$C47+1)*$E47,0)-1,"d","r"),"")))</f>
        <v/>
      </c>
      <c r="BE47" s="47" t="str">
        <f aca="false">IF(OR($C47="",$D47=""),"",IF(Tasks!$D47="Milestone",IF(AND($C47&gt;=BE$4,$C47&lt;BE$4+IF($D$3="Day",1,7)),"◆",""),IF(AND($C47&lt;BE$4+IF($D$3="Day",1,7),$D47&gt;=BE$4),IF(MAX(BE$4,$C47)&lt;=$C47+ROUND(($D47-$C47+1)*$E47,0)-1,"d","r"),"")))</f>
        <v/>
      </c>
    </row>
    <row r="48" customFormat="false" ht="18" hidden="false" customHeight="true" outlineLevel="0" collapsed="false">
      <c r="A48" s="43" t="str">
        <f aca="false">IF(Tasks!$B48="","",IF(Tasks!$D48="Milestone","◆ ","")&amp;Tasks!B48)</f>
        <v/>
      </c>
      <c r="B48" s="44" t="str">
        <f aca="false">IF(Tasks!$B48="","",IF(Tasks!C48="","",Tasks!C48))</f>
        <v/>
      </c>
      <c r="C48" s="45" t="str">
        <f aca="false">IF(OR(Tasks!$B48="",Tasks!E48=""),"",Tasks!E48)</f>
        <v/>
      </c>
      <c r="D48" s="45" t="str">
        <f aca="false">IF(Tasks!$B48="","",Tasks!G48)</f>
        <v/>
      </c>
      <c r="E48" s="46" t="str">
        <f aca="false">IF(Tasks!$B48="","",N(Tasks!H48))</f>
        <v/>
      </c>
      <c r="F48" s="47" t="str">
        <f aca="false">IF(OR($C48="",$D48=""),"",IF(Tasks!$D48="Milestone",IF(AND($C48&gt;=F$4,$C48&lt;F$4+IF($D$3="Day",1,7)),"◆",""),IF(AND($C48&lt;F$4+IF($D$3="Day",1,7),$D48&gt;=F$4),IF(MAX(F$4,$C48)&lt;=$C48+ROUND(($D48-$C48+1)*$E48,0)-1,"d","r"),"")))</f>
        <v/>
      </c>
      <c r="G48" s="47" t="str">
        <f aca="false">IF(OR($C48="",$D48=""),"",IF(Tasks!$D48="Milestone",IF(AND($C48&gt;=G$4,$C48&lt;G$4+IF($D$3="Day",1,7)),"◆",""),IF(AND($C48&lt;G$4+IF($D$3="Day",1,7),$D48&gt;=G$4),IF(MAX(G$4,$C48)&lt;=$C48+ROUND(($D48-$C48+1)*$E48,0)-1,"d","r"),"")))</f>
        <v/>
      </c>
      <c r="H48" s="47" t="str">
        <f aca="false">IF(OR($C48="",$D48=""),"",IF(Tasks!$D48="Milestone",IF(AND($C48&gt;=H$4,$C48&lt;H$4+IF($D$3="Day",1,7)),"◆",""),IF(AND($C48&lt;H$4+IF($D$3="Day",1,7),$D48&gt;=H$4),IF(MAX(H$4,$C48)&lt;=$C48+ROUND(($D48-$C48+1)*$E48,0)-1,"d","r"),"")))</f>
        <v/>
      </c>
      <c r="I48" s="47" t="str">
        <f aca="false">IF(OR($C48="",$D48=""),"",IF(Tasks!$D48="Milestone",IF(AND($C48&gt;=I$4,$C48&lt;I$4+IF($D$3="Day",1,7)),"◆",""),IF(AND($C48&lt;I$4+IF($D$3="Day",1,7),$D48&gt;=I$4),IF(MAX(I$4,$C48)&lt;=$C48+ROUND(($D48-$C48+1)*$E48,0)-1,"d","r"),"")))</f>
        <v/>
      </c>
      <c r="J48" s="47" t="str">
        <f aca="false">IF(OR($C48="",$D48=""),"",IF(Tasks!$D48="Milestone",IF(AND($C48&gt;=J$4,$C48&lt;J$4+IF($D$3="Day",1,7)),"◆",""),IF(AND($C48&lt;J$4+IF($D$3="Day",1,7),$D48&gt;=J$4),IF(MAX(J$4,$C48)&lt;=$C48+ROUND(($D48-$C48+1)*$E48,0)-1,"d","r"),"")))</f>
        <v/>
      </c>
      <c r="K48" s="47" t="str">
        <f aca="false">IF(OR($C48="",$D48=""),"",IF(Tasks!$D48="Milestone",IF(AND($C48&gt;=K$4,$C48&lt;K$4+IF($D$3="Day",1,7)),"◆",""),IF(AND($C48&lt;K$4+IF($D$3="Day",1,7),$D48&gt;=K$4),IF(MAX(K$4,$C48)&lt;=$C48+ROUND(($D48-$C48+1)*$E48,0)-1,"d","r"),"")))</f>
        <v/>
      </c>
      <c r="L48" s="47" t="str">
        <f aca="false">IF(OR($C48="",$D48=""),"",IF(Tasks!$D48="Milestone",IF(AND($C48&gt;=L$4,$C48&lt;L$4+IF($D$3="Day",1,7)),"◆",""),IF(AND($C48&lt;L$4+IF($D$3="Day",1,7),$D48&gt;=L$4),IF(MAX(L$4,$C48)&lt;=$C48+ROUND(($D48-$C48+1)*$E48,0)-1,"d","r"),"")))</f>
        <v/>
      </c>
      <c r="M48" s="47" t="str">
        <f aca="false">IF(OR($C48="",$D48=""),"",IF(Tasks!$D48="Milestone",IF(AND($C48&gt;=M$4,$C48&lt;M$4+IF($D$3="Day",1,7)),"◆",""),IF(AND($C48&lt;M$4+IF($D$3="Day",1,7),$D48&gt;=M$4),IF(MAX(M$4,$C48)&lt;=$C48+ROUND(($D48-$C48+1)*$E48,0)-1,"d","r"),"")))</f>
        <v/>
      </c>
      <c r="N48" s="47" t="str">
        <f aca="false">IF(OR($C48="",$D48=""),"",IF(Tasks!$D48="Milestone",IF(AND($C48&gt;=N$4,$C48&lt;N$4+IF($D$3="Day",1,7)),"◆",""),IF(AND($C48&lt;N$4+IF($D$3="Day",1,7),$D48&gt;=N$4),IF(MAX(N$4,$C48)&lt;=$C48+ROUND(($D48-$C48+1)*$E48,0)-1,"d","r"),"")))</f>
        <v/>
      </c>
      <c r="O48" s="47" t="str">
        <f aca="false">IF(OR($C48="",$D48=""),"",IF(Tasks!$D48="Milestone",IF(AND($C48&gt;=O$4,$C48&lt;O$4+IF($D$3="Day",1,7)),"◆",""),IF(AND($C48&lt;O$4+IF($D$3="Day",1,7),$D48&gt;=O$4),IF(MAX(O$4,$C48)&lt;=$C48+ROUND(($D48-$C48+1)*$E48,0)-1,"d","r"),"")))</f>
        <v/>
      </c>
      <c r="P48" s="47" t="str">
        <f aca="false">IF(OR($C48="",$D48=""),"",IF(Tasks!$D48="Milestone",IF(AND($C48&gt;=P$4,$C48&lt;P$4+IF($D$3="Day",1,7)),"◆",""),IF(AND($C48&lt;P$4+IF($D$3="Day",1,7),$D48&gt;=P$4),IF(MAX(P$4,$C48)&lt;=$C48+ROUND(($D48-$C48+1)*$E48,0)-1,"d","r"),"")))</f>
        <v/>
      </c>
      <c r="Q48" s="47" t="str">
        <f aca="false">IF(OR($C48="",$D48=""),"",IF(Tasks!$D48="Milestone",IF(AND($C48&gt;=Q$4,$C48&lt;Q$4+IF($D$3="Day",1,7)),"◆",""),IF(AND($C48&lt;Q$4+IF($D$3="Day",1,7),$D48&gt;=Q$4),IF(MAX(Q$4,$C48)&lt;=$C48+ROUND(($D48-$C48+1)*$E48,0)-1,"d","r"),"")))</f>
        <v/>
      </c>
      <c r="R48" s="47" t="str">
        <f aca="false">IF(OR($C48="",$D48=""),"",IF(Tasks!$D48="Milestone",IF(AND($C48&gt;=R$4,$C48&lt;R$4+IF($D$3="Day",1,7)),"◆",""),IF(AND($C48&lt;R$4+IF($D$3="Day",1,7),$D48&gt;=R$4),IF(MAX(R$4,$C48)&lt;=$C48+ROUND(($D48-$C48+1)*$E48,0)-1,"d","r"),"")))</f>
        <v/>
      </c>
      <c r="S48" s="47" t="str">
        <f aca="false">IF(OR($C48="",$D48=""),"",IF(Tasks!$D48="Milestone",IF(AND($C48&gt;=S$4,$C48&lt;S$4+IF($D$3="Day",1,7)),"◆",""),IF(AND($C48&lt;S$4+IF($D$3="Day",1,7),$D48&gt;=S$4),IF(MAX(S$4,$C48)&lt;=$C48+ROUND(($D48-$C48+1)*$E48,0)-1,"d","r"),"")))</f>
        <v/>
      </c>
      <c r="T48" s="47" t="str">
        <f aca="false">IF(OR($C48="",$D48=""),"",IF(Tasks!$D48="Milestone",IF(AND($C48&gt;=T$4,$C48&lt;T$4+IF($D$3="Day",1,7)),"◆",""),IF(AND($C48&lt;T$4+IF($D$3="Day",1,7),$D48&gt;=T$4),IF(MAX(T$4,$C48)&lt;=$C48+ROUND(($D48-$C48+1)*$E48,0)-1,"d","r"),"")))</f>
        <v/>
      </c>
      <c r="U48" s="47" t="str">
        <f aca="false">IF(OR($C48="",$D48=""),"",IF(Tasks!$D48="Milestone",IF(AND($C48&gt;=U$4,$C48&lt;U$4+IF($D$3="Day",1,7)),"◆",""),IF(AND($C48&lt;U$4+IF($D$3="Day",1,7),$D48&gt;=U$4),IF(MAX(U$4,$C48)&lt;=$C48+ROUND(($D48-$C48+1)*$E48,0)-1,"d","r"),"")))</f>
        <v/>
      </c>
      <c r="V48" s="47" t="str">
        <f aca="false">IF(OR($C48="",$D48=""),"",IF(Tasks!$D48="Milestone",IF(AND($C48&gt;=V$4,$C48&lt;V$4+IF($D$3="Day",1,7)),"◆",""),IF(AND($C48&lt;V$4+IF($D$3="Day",1,7),$D48&gt;=V$4),IF(MAX(V$4,$C48)&lt;=$C48+ROUND(($D48-$C48+1)*$E48,0)-1,"d","r"),"")))</f>
        <v/>
      </c>
      <c r="W48" s="47" t="str">
        <f aca="false">IF(OR($C48="",$D48=""),"",IF(Tasks!$D48="Milestone",IF(AND($C48&gt;=W$4,$C48&lt;W$4+IF($D$3="Day",1,7)),"◆",""),IF(AND($C48&lt;W$4+IF($D$3="Day",1,7),$D48&gt;=W$4),IF(MAX(W$4,$C48)&lt;=$C48+ROUND(($D48-$C48+1)*$E48,0)-1,"d","r"),"")))</f>
        <v/>
      </c>
      <c r="X48" s="47" t="str">
        <f aca="false">IF(OR($C48="",$D48=""),"",IF(Tasks!$D48="Milestone",IF(AND($C48&gt;=X$4,$C48&lt;X$4+IF($D$3="Day",1,7)),"◆",""),IF(AND($C48&lt;X$4+IF($D$3="Day",1,7),$D48&gt;=X$4),IF(MAX(X$4,$C48)&lt;=$C48+ROUND(($D48-$C48+1)*$E48,0)-1,"d","r"),"")))</f>
        <v/>
      </c>
      <c r="Y48" s="47" t="str">
        <f aca="false">IF(OR($C48="",$D48=""),"",IF(Tasks!$D48="Milestone",IF(AND($C48&gt;=Y$4,$C48&lt;Y$4+IF($D$3="Day",1,7)),"◆",""),IF(AND($C48&lt;Y$4+IF($D$3="Day",1,7),$D48&gt;=Y$4),IF(MAX(Y$4,$C48)&lt;=$C48+ROUND(($D48-$C48+1)*$E48,0)-1,"d","r"),"")))</f>
        <v/>
      </c>
      <c r="Z48" s="47" t="str">
        <f aca="false">IF(OR($C48="",$D48=""),"",IF(Tasks!$D48="Milestone",IF(AND($C48&gt;=Z$4,$C48&lt;Z$4+IF($D$3="Day",1,7)),"◆",""),IF(AND($C48&lt;Z$4+IF($D$3="Day",1,7),$D48&gt;=Z$4),IF(MAX(Z$4,$C48)&lt;=$C48+ROUND(($D48-$C48+1)*$E48,0)-1,"d","r"),"")))</f>
        <v/>
      </c>
      <c r="AA48" s="47" t="str">
        <f aca="false">IF(OR($C48="",$D48=""),"",IF(Tasks!$D48="Milestone",IF(AND($C48&gt;=AA$4,$C48&lt;AA$4+IF($D$3="Day",1,7)),"◆",""),IF(AND($C48&lt;AA$4+IF($D$3="Day",1,7),$D48&gt;=AA$4),IF(MAX(AA$4,$C48)&lt;=$C48+ROUND(($D48-$C48+1)*$E48,0)-1,"d","r"),"")))</f>
        <v/>
      </c>
      <c r="AB48" s="47" t="str">
        <f aca="false">IF(OR($C48="",$D48=""),"",IF(Tasks!$D48="Milestone",IF(AND($C48&gt;=AB$4,$C48&lt;AB$4+IF($D$3="Day",1,7)),"◆",""),IF(AND($C48&lt;AB$4+IF($D$3="Day",1,7),$D48&gt;=AB$4),IF(MAX(AB$4,$C48)&lt;=$C48+ROUND(($D48-$C48+1)*$E48,0)-1,"d","r"),"")))</f>
        <v/>
      </c>
      <c r="AC48" s="47" t="str">
        <f aca="false">IF(OR($C48="",$D48=""),"",IF(Tasks!$D48="Milestone",IF(AND($C48&gt;=AC$4,$C48&lt;AC$4+IF($D$3="Day",1,7)),"◆",""),IF(AND($C48&lt;AC$4+IF($D$3="Day",1,7),$D48&gt;=AC$4),IF(MAX(AC$4,$C48)&lt;=$C48+ROUND(($D48-$C48+1)*$E48,0)-1,"d","r"),"")))</f>
        <v/>
      </c>
      <c r="AD48" s="47" t="str">
        <f aca="false">IF(OR($C48="",$D48=""),"",IF(Tasks!$D48="Milestone",IF(AND($C48&gt;=AD$4,$C48&lt;AD$4+IF($D$3="Day",1,7)),"◆",""),IF(AND($C48&lt;AD$4+IF($D$3="Day",1,7),$D48&gt;=AD$4),IF(MAX(AD$4,$C48)&lt;=$C48+ROUND(($D48-$C48+1)*$E48,0)-1,"d","r"),"")))</f>
        <v/>
      </c>
      <c r="AE48" s="47" t="str">
        <f aca="false">IF(OR($C48="",$D48=""),"",IF(Tasks!$D48="Milestone",IF(AND($C48&gt;=AE$4,$C48&lt;AE$4+IF($D$3="Day",1,7)),"◆",""),IF(AND($C48&lt;AE$4+IF($D$3="Day",1,7),$D48&gt;=AE$4),IF(MAX(AE$4,$C48)&lt;=$C48+ROUND(($D48-$C48+1)*$E48,0)-1,"d","r"),"")))</f>
        <v/>
      </c>
      <c r="AF48" s="47" t="str">
        <f aca="false">IF(OR($C48="",$D48=""),"",IF(Tasks!$D48="Milestone",IF(AND($C48&gt;=AF$4,$C48&lt;AF$4+IF($D$3="Day",1,7)),"◆",""),IF(AND($C48&lt;AF$4+IF($D$3="Day",1,7),$D48&gt;=AF$4),IF(MAX(AF$4,$C48)&lt;=$C48+ROUND(($D48-$C48+1)*$E48,0)-1,"d","r"),"")))</f>
        <v/>
      </c>
      <c r="AG48" s="47" t="str">
        <f aca="false">IF(OR($C48="",$D48=""),"",IF(Tasks!$D48="Milestone",IF(AND($C48&gt;=AG$4,$C48&lt;AG$4+IF($D$3="Day",1,7)),"◆",""),IF(AND($C48&lt;AG$4+IF($D$3="Day",1,7),$D48&gt;=AG$4),IF(MAX(AG$4,$C48)&lt;=$C48+ROUND(($D48-$C48+1)*$E48,0)-1,"d","r"),"")))</f>
        <v/>
      </c>
      <c r="AH48" s="47" t="str">
        <f aca="false">IF(OR($C48="",$D48=""),"",IF(Tasks!$D48="Milestone",IF(AND($C48&gt;=AH$4,$C48&lt;AH$4+IF($D$3="Day",1,7)),"◆",""),IF(AND($C48&lt;AH$4+IF($D$3="Day",1,7),$D48&gt;=AH$4),IF(MAX(AH$4,$C48)&lt;=$C48+ROUND(($D48-$C48+1)*$E48,0)-1,"d","r"),"")))</f>
        <v/>
      </c>
      <c r="AI48" s="47" t="str">
        <f aca="false">IF(OR($C48="",$D48=""),"",IF(Tasks!$D48="Milestone",IF(AND($C48&gt;=AI$4,$C48&lt;AI$4+IF($D$3="Day",1,7)),"◆",""),IF(AND($C48&lt;AI$4+IF($D$3="Day",1,7),$D48&gt;=AI$4),IF(MAX(AI$4,$C48)&lt;=$C48+ROUND(($D48-$C48+1)*$E48,0)-1,"d","r"),"")))</f>
        <v/>
      </c>
      <c r="AJ48" s="47" t="str">
        <f aca="false">IF(OR($C48="",$D48=""),"",IF(Tasks!$D48="Milestone",IF(AND($C48&gt;=AJ$4,$C48&lt;AJ$4+IF($D$3="Day",1,7)),"◆",""),IF(AND($C48&lt;AJ$4+IF($D$3="Day",1,7),$D48&gt;=AJ$4),IF(MAX(AJ$4,$C48)&lt;=$C48+ROUND(($D48-$C48+1)*$E48,0)-1,"d","r"),"")))</f>
        <v/>
      </c>
      <c r="AK48" s="47" t="str">
        <f aca="false">IF(OR($C48="",$D48=""),"",IF(Tasks!$D48="Milestone",IF(AND($C48&gt;=AK$4,$C48&lt;AK$4+IF($D$3="Day",1,7)),"◆",""),IF(AND($C48&lt;AK$4+IF($D$3="Day",1,7),$D48&gt;=AK$4),IF(MAX(AK$4,$C48)&lt;=$C48+ROUND(($D48-$C48+1)*$E48,0)-1,"d","r"),"")))</f>
        <v/>
      </c>
      <c r="AL48" s="47" t="str">
        <f aca="false">IF(OR($C48="",$D48=""),"",IF(Tasks!$D48="Milestone",IF(AND($C48&gt;=AL$4,$C48&lt;AL$4+IF($D$3="Day",1,7)),"◆",""),IF(AND($C48&lt;AL$4+IF($D$3="Day",1,7),$D48&gt;=AL$4),IF(MAX(AL$4,$C48)&lt;=$C48+ROUND(($D48-$C48+1)*$E48,0)-1,"d","r"),"")))</f>
        <v/>
      </c>
      <c r="AM48" s="47" t="str">
        <f aca="false">IF(OR($C48="",$D48=""),"",IF(Tasks!$D48="Milestone",IF(AND($C48&gt;=AM$4,$C48&lt;AM$4+IF($D$3="Day",1,7)),"◆",""),IF(AND($C48&lt;AM$4+IF($D$3="Day",1,7),$D48&gt;=AM$4),IF(MAX(AM$4,$C48)&lt;=$C48+ROUND(($D48-$C48+1)*$E48,0)-1,"d","r"),"")))</f>
        <v/>
      </c>
      <c r="AN48" s="47" t="str">
        <f aca="false">IF(OR($C48="",$D48=""),"",IF(Tasks!$D48="Milestone",IF(AND($C48&gt;=AN$4,$C48&lt;AN$4+IF($D$3="Day",1,7)),"◆",""),IF(AND($C48&lt;AN$4+IF($D$3="Day",1,7),$D48&gt;=AN$4),IF(MAX(AN$4,$C48)&lt;=$C48+ROUND(($D48-$C48+1)*$E48,0)-1,"d","r"),"")))</f>
        <v/>
      </c>
      <c r="AO48" s="47" t="str">
        <f aca="false">IF(OR($C48="",$D48=""),"",IF(Tasks!$D48="Milestone",IF(AND($C48&gt;=AO$4,$C48&lt;AO$4+IF($D$3="Day",1,7)),"◆",""),IF(AND($C48&lt;AO$4+IF($D$3="Day",1,7),$D48&gt;=AO$4),IF(MAX(AO$4,$C48)&lt;=$C48+ROUND(($D48-$C48+1)*$E48,0)-1,"d","r"),"")))</f>
        <v/>
      </c>
      <c r="AP48" s="47" t="str">
        <f aca="false">IF(OR($C48="",$D48=""),"",IF(Tasks!$D48="Milestone",IF(AND($C48&gt;=AP$4,$C48&lt;AP$4+IF($D$3="Day",1,7)),"◆",""),IF(AND($C48&lt;AP$4+IF($D$3="Day",1,7),$D48&gt;=AP$4),IF(MAX(AP$4,$C48)&lt;=$C48+ROUND(($D48-$C48+1)*$E48,0)-1,"d","r"),"")))</f>
        <v/>
      </c>
      <c r="AQ48" s="47" t="str">
        <f aca="false">IF(OR($C48="",$D48=""),"",IF(Tasks!$D48="Milestone",IF(AND($C48&gt;=AQ$4,$C48&lt;AQ$4+IF($D$3="Day",1,7)),"◆",""),IF(AND($C48&lt;AQ$4+IF($D$3="Day",1,7),$D48&gt;=AQ$4),IF(MAX(AQ$4,$C48)&lt;=$C48+ROUND(($D48-$C48+1)*$E48,0)-1,"d","r"),"")))</f>
        <v/>
      </c>
      <c r="AR48" s="47" t="str">
        <f aca="false">IF(OR($C48="",$D48=""),"",IF(Tasks!$D48="Milestone",IF(AND($C48&gt;=AR$4,$C48&lt;AR$4+IF($D$3="Day",1,7)),"◆",""),IF(AND($C48&lt;AR$4+IF($D$3="Day",1,7),$D48&gt;=AR$4),IF(MAX(AR$4,$C48)&lt;=$C48+ROUND(($D48-$C48+1)*$E48,0)-1,"d","r"),"")))</f>
        <v/>
      </c>
      <c r="AS48" s="47" t="str">
        <f aca="false">IF(OR($C48="",$D48=""),"",IF(Tasks!$D48="Milestone",IF(AND($C48&gt;=AS$4,$C48&lt;AS$4+IF($D$3="Day",1,7)),"◆",""),IF(AND($C48&lt;AS$4+IF($D$3="Day",1,7),$D48&gt;=AS$4),IF(MAX(AS$4,$C48)&lt;=$C48+ROUND(($D48-$C48+1)*$E48,0)-1,"d","r"),"")))</f>
        <v/>
      </c>
      <c r="AT48" s="47" t="str">
        <f aca="false">IF(OR($C48="",$D48=""),"",IF(Tasks!$D48="Milestone",IF(AND($C48&gt;=AT$4,$C48&lt;AT$4+IF($D$3="Day",1,7)),"◆",""),IF(AND($C48&lt;AT$4+IF($D$3="Day",1,7),$D48&gt;=AT$4),IF(MAX(AT$4,$C48)&lt;=$C48+ROUND(($D48-$C48+1)*$E48,0)-1,"d","r"),"")))</f>
        <v/>
      </c>
      <c r="AU48" s="47" t="str">
        <f aca="false">IF(OR($C48="",$D48=""),"",IF(Tasks!$D48="Milestone",IF(AND($C48&gt;=AU$4,$C48&lt;AU$4+IF($D$3="Day",1,7)),"◆",""),IF(AND($C48&lt;AU$4+IF($D$3="Day",1,7),$D48&gt;=AU$4),IF(MAX(AU$4,$C48)&lt;=$C48+ROUND(($D48-$C48+1)*$E48,0)-1,"d","r"),"")))</f>
        <v/>
      </c>
      <c r="AV48" s="47" t="str">
        <f aca="false">IF(OR($C48="",$D48=""),"",IF(Tasks!$D48="Milestone",IF(AND($C48&gt;=AV$4,$C48&lt;AV$4+IF($D$3="Day",1,7)),"◆",""),IF(AND($C48&lt;AV$4+IF($D$3="Day",1,7),$D48&gt;=AV$4),IF(MAX(AV$4,$C48)&lt;=$C48+ROUND(($D48-$C48+1)*$E48,0)-1,"d","r"),"")))</f>
        <v/>
      </c>
      <c r="AW48" s="47" t="str">
        <f aca="false">IF(OR($C48="",$D48=""),"",IF(Tasks!$D48="Milestone",IF(AND($C48&gt;=AW$4,$C48&lt;AW$4+IF($D$3="Day",1,7)),"◆",""),IF(AND($C48&lt;AW$4+IF($D$3="Day",1,7),$D48&gt;=AW$4),IF(MAX(AW$4,$C48)&lt;=$C48+ROUND(($D48-$C48+1)*$E48,0)-1,"d","r"),"")))</f>
        <v/>
      </c>
      <c r="AX48" s="47" t="str">
        <f aca="false">IF(OR($C48="",$D48=""),"",IF(Tasks!$D48="Milestone",IF(AND($C48&gt;=AX$4,$C48&lt;AX$4+IF($D$3="Day",1,7)),"◆",""),IF(AND($C48&lt;AX$4+IF($D$3="Day",1,7),$D48&gt;=AX$4),IF(MAX(AX$4,$C48)&lt;=$C48+ROUND(($D48-$C48+1)*$E48,0)-1,"d","r"),"")))</f>
        <v/>
      </c>
      <c r="AY48" s="47" t="str">
        <f aca="false">IF(OR($C48="",$D48=""),"",IF(Tasks!$D48="Milestone",IF(AND($C48&gt;=AY$4,$C48&lt;AY$4+IF($D$3="Day",1,7)),"◆",""),IF(AND($C48&lt;AY$4+IF($D$3="Day",1,7),$D48&gt;=AY$4),IF(MAX(AY$4,$C48)&lt;=$C48+ROUND(($D48-$C48+1)*$E48,0)-1,"d","r"),"")))</f>
        <v/>
      </c>
      <c r="AZ48" s="47" t="str">
        <f aca="false">IF(OR($C48="",$D48=""),"",IF(Tasks!$D48="Milestone",IF(AND($C48&gt;=AZ$4,$C48&lt;AZ$4+IF($D$3="Day",1,7)),"◆",""),IF(AND($C48&lt;AZ$4+IF($D$3="Day",1,7),$D48&gt;=AZ$4),IF(MAX(AZ$4,$C48)&lt;=$C48+ROUND(($D48-$C48+1)*$E48,0)-1,"d","r"),"")))</f>
        <v/>
      </c>
      <c r="BA48" s="47" t="str">
        <f aca="false">IF(OR($C48="",$D48=""),"",IF(Tasks!$D48="Milestone",IF(AND($C48&gt;=BA$4,$C48&lt;BA$4+IF($D$3="Day",1,7)),"◆",""),IF(AND($C48&lt;BA$4+IF($D$3="Day",1,7),$D48&gt;=BA$4),IF(MAX(BA$4,$C48)&lt;=$C48+ROUND(($D48-$C48+1)*$E48,0)-1,"d","r"),"")))</f>
        <v/>
      </c>
      <c r="BB48" s="47" t="str">
        <f aca="false">IF(OR($C48="",$D48=""),"",IF(Tasks!$D48="Milestone",IF(AND($C48&gt;=BB$4,$C48&lt;BB$4+IF($D$3="Day",1,7)),"◆",""),IF(AND($C48&lt;BB$4+IF($D$3="Day",1,7),$D48&gt;=BB$4),IF(MAX(BB$4,$C48)&lt;=$C48+ROUND(($D48-$C48+1)*$E48,0)-1,"d","r"),"")))</f>
        <v/>
      </c>
      <c r="BC48" s="47" t="str">
        <f aca="false">IF(OR($C48="",$D48=""),"",IF(Tasks!$D48="Milestone",IF(AND($C48&gt;=BC$4,$C48&lt;BC$4+IF($D$3="Day",1,7)),"◆",""),IF(AND($C48&lt;BC$4+IF($D$3="Day",1,7),$D48&gt;=BC$4),IF(MAX(BC$4,$C48)&lt;=$C48+ROUND(($D48-$C48+1)*$E48,0)-1,"d","r"),"")))</f>
        <v/>
      </c>
      <c r="BD48" s="47" t="str">
        <f aca="false">IF(OR($C48="",$D48=""),"",IF(Tasks!$D48="Milestone",IF(AND($C48&gt;=BD$4,$C48&lt;BD$4+IF($D$3="Day",1,7)),"◆",""),IF(AND($C48&lt;BD$4+IF($D$3="Day",1,7),$D48&gt;=BD$4),IF(MAX(BD$4,$C48)&lt;=$C48+ROUND(($D48-$C48+1)*$E48,0)-1,"d","r"),"")))</f>
        <v/>
      </c>
      <c r="BE48" s="47" t="str">
        <f aca="false">IF(OR($C48="",$D48=""),"",IF(Tasks!$D48="Milestone",IF(AND($C48&gt;=BE$4,$C48&lt;BE$4+IF($D$3="Day",1,7)),"◆",""),IF(AND($C48&lt;BE$4+IF($D$3="Day",1,7),$D48&gt;=BE$4),IF(MAX(BE$4,$C48)&lt;=$C48+ROUND(($D48-$C48+1)*$E48,0)-1,"d","r"),"")))</f>
        <v/>
      </c>
    </row>
    <row r="49" customFormat="false" ht="18" hidden="false" customHeight="true" outlineLevel="0" collapsed="false">
      <c r="A49" s="43" t="str">
        <f aca="false">IF(Tasks!$B49="","",IF(Tasks!$D49="Milestone","◆ ","")&amp;Tasks!B49)</f>
        <v/>
      </c>
      <c r="B49" s="44" t="str">
        <f aca="false">IF(Tasks!$B49="","",IF(Tasks!C49="","",Tasks!C49))</f>
        <v/>
      </c>
      <c r="C49" s="45" t="str">
        <f aca="false">IF(OR(Tasks!$B49="",Tasks!E49=""),"",Tasks!E49)</f>
        <v/>
      </c>
      <c r="D49" s="45" t="str">
        <f aca="false">IF(Tasks!$B49="","",Tasks!G49)</f>
        <v/>
      </c>
      <c r="E49" s="46" t="str">
        <f aca="false">IF(Tasks!$B49="","",N(Tasks!H49))</f>
        <v/>
      </c>
      <c r="F49" s="47" t="str">
        <f aca="false">IF(OR($C49="",$D49=""),"",IF(Tasks!$D49="Milestone",IF(AND($C49&gt;=F$4,$C49&lt;F$4+IF($D$3="Day",1,7)),"◆",""),IF(AND($C49&lt;F$4+IF($D$3="Day",1,7),$D49&gt;=F$4),IF(MAX(F$4,$C49)&lt;=$C49+ROUND(($D49-$C49+1)*$E49,0)-1,"d","r"),"")))</f>
        <v/>
      </c>
      <c r="G49" s="47" t="str">
        <f aca="false">IF(OR($C49="",$D49=""),"",IF(Tasks!$D49="Milestone",IF(AND($C49&gt;=G$4,$C49&lt;G$4+IF($D$3="Day",1,7)),"◆",""),IF(AND($C49&lt;G$4+IF($D$3="Day",1,7),$D49&gt;=G$4),IF(MAX(G$4,$C49)&lt;=$C49+ROUND(($D49-$C49+1)*$E49,0)-1,"d","r"),"")))</f>
        <v/>
      </c>
      <c r="H49" s="47" t="str">
        <f aca="false">IF(OR($C49="",$D49=""),"",IF(Tasks!$D49="Milestone",IF(AND($C49&gt;=H$4,$C49&lt;H$4+IF($D$3="Day",1,7)),"◆",""),IF(AND($C49&lt;H$4+IF($D$3="Day",1,7),$D49&gt;=H$4),IF(MAX(H$4,$C49)&lt;=$C49+ROUND(($D49-$C49+1)*$E49,0)-1,"d","r"),"")))</f>
        <v/>
      </c>
      <c r="I49" s="47" t="str">
        <f aca="false">IF(OR($C49="",$D49=""),"",IF(Tasks!$D49="Milestone",IF(AND($C49&gt;=I$4,$C49&lt;I$4+IF($D$3="Day",1,7)),"◆",""),IF(AND($C49&lt;I$4+IF($D$3="Day",1,7),$D49&gt;=I$4),IF(MAX(I$4,$C49)&lt;=$C49+ROUND(($D49-$C49+1)*$E49,0)-1,"d","r"),"")))</f>
        <v/>
      </c>
      <c r="J49" s="47" t="str">
        <f aca="false">IF(OR($C49="",$D49=""),"",IF(Tasks!$D49="Milestone",IF(AND($C49&gt;=J$4,$C49&lt;J$4+IF($D$3="Day",1,7)),"◆",""),IF(AND($C49&lt;J$4+IF($D$3="Day",1,7),$D49&gt;=J$4),IF(MAX(J$4,$C49)&lt;=$C49+ROUND(($D49-$C49+1)*$E49,0)-1,"d","r"),"")))</f>
        <v/>
      </c>
      <c r="K49" s="47" t="str">
        <f aca="false">IF(OR($C49="",$D49=""),"",IF(Tasks!$D49="Milestone",IF(AND($C49&gt;=K$4,$C49&lt;K$4+IF($D$3="Day",1,7)),"◆",""),IF(AND($C49&lt;K$4+IF($D$3="Day",1,7),$D49&gt;=K$4),IF(MAX(K$4,$C49)&lt;=$C49+ROUND(($D49-$C49+1)*$E49,0)-1,"d","r"),"")))</f>
        <v/>
      </c>
      <c r="L49" s="47" t="str">
        <f aca="false">IF(OR($C49="",$D49=""),"",IF(Tasks!$D49="Milestone",IF(AND($C49&gt;=L$4,$C49&lt;L$4+IF($D$3="Day",1,7)),"◆",""),IF(AND($C49&lt;L$4+IF($D$3="Day",1,7),$D49&gt;=L$4),IF(MAX(L$4,$C49)&lt;=$C49+ROUND(($D49-$C49+1)*$E49,0)-1,"d","r"),"")))</f>
        <v/>
      </c>
      <c r="M49" s="47" t="str">
        <f aca="false">IF(OR($C49="",$D49=""),"",IF(Tasks!$D49="Milestone",IF(AND($C49&gt;=M$4,$C49&lt;M$4+IF($D$3="Day",1,7)),"◆",""),IF(AND($C49&lt;M$4+IF($D$3="Day",1,7),$D49&gt;=M$4),IF(MAX(M$4,$C49)&lt;=$C49+ROUND(($D49-$C49+1)*$E49,0)-1,"d","r"),"")))</f>
        <v/>
      </c>
      <c r="N49" s="47" t="str">
        <f aca="false">IF(OR($C49="",$D49=""),"",IF(Tasks!$D49="Milestone",IF(AND($C49&gt;=N$4,$C49&lt;N$4+IF($D$3="Day",1,7)),"◆",""),IF(AND($C49&lt;N$4+IF($D$3="Day",1,7),$D49&gt;=N$4),IF(MAX(N$4,$C49)&lt;=$C49+ROUND(($D49-$C49+1)*$E49,0)-1,"d","r"),"")))</f>
        <v/>
      </c>
      <c r="O49" s="47" t="str">
        <f aca="false">IF(OR($C49="",$D49=""),"",IF(Tasks!$D49="Milestone",IF(AND($C49&gt;=O$4,$C49&lt;O$4+IF($D$3="Day",1,7)),"◆",""),IF(AND($C49&lt;O$4+IF($D$3="Day",1,7),$D49&gt;=O$4),IF(MAX(O$4,$C49)&lt;=$C49+ROUND(($D49-$C49+1)*$E49,0)-1,"d","r"),"")))</f>
        <v/>
      </c>
      <c r="P49" s="47" t="str">
        <f aca="false">IF(OR($C49="",$D49=""),"",IF(Tasks!$D49="Milestone",IF(AND($C49&gt;=P$4,$C49&lt;P$4+IF($D$3="Day",1,7)),"◆",""),IF(AND($C49&lt;P$4+IF($D$3="Day",1,7),$D49&gt;=P$4),IF(MAX(P$4,$C49)&lt;=$C49+ROUND(($D49-$C49+1)*$E49,0)-1,"d","r"),"")))</f>
        <v/>
      </c>
      <c r="Q49" s="47" t="str">
        <f aca="false">IF(OR($C49="",$D49=""),"",IF(Tasks!$D49="Milestone",IF(AND($C49&gt;=Q$4,$C49&lt;Q$4+IF($D$3="Day",1,7)),"◆",""),IF(AND($C49&lt;Q$4+IF($D$3="Day",1,7),$D49&gt;=Q$4),IF(MAX(Q$4,$C49)&lt;=$C49+ROUND(($D49-$C49+1)*$E49,0)-1,"d","r"),"")))</f>
        <v/>
      </c>
      <c r="R49" s="47" t="str">
        <f aca="false">IF(OR($C49="",$D49=""),"",IF(Tasks!$D49="Milestone",IF(AND($C49&gt;=R$4,$C49&lt;R$4+IF($D$3="Day",1,7)),"◆",""),IF(AND($C49&lt;R$4+IF($D$3="Day",1,7),$D49&gt;=R$4),IF(MAX(R$4,$C49)&lt;=$C49+ROUND(($D49-$C49+1)*$E49,0)-1,"d","r"),"")))</f>
        <v/>
      </c>
      <c r="S49" s="47" t="str">
        <f aca="false">IF(OR($C49="",$D49=""),"",IF(Tasks!$D49="Milestone",IF(AND($C49&gt;=S$4,$C49&lt;S$4+IF($D$3="Day",1,7)),"◆",""),IF(AND($C49&lt;S$4+IF($D$3="Day",1,7),$D49&gt;=S$4),IF(MAX(S$4,$C49)&lt;=$C49+ROUND(($D49-$C49+1)*$E49,0)-1,"d","r"),"")))</f>
        <v/>
      </c>
      <c r="T49" s="47" t="str">
        <f aca="false">IF(OR($C49="",$D49=""),"",IF(Tasks!$D49="Milestone",IF(AND($C49&gt;=T$4,$C49&lt;T$4+IF($D$3="Day",1,7)),"◆",""),IF(AND($C49&lt;T$4+IF($D$3="Day",1,7),$D49&gt;=T$4),IF(MAX(T$4,$C49)&lt;=$C49+ROUND(($D49-$C49+1)*$E49,0)-1,"d","r"),"")))</f>
        <v/>
      </c>
      <c r="U49" s="47" t="str">
        <f aca="false">IF(OR($C49="",$D49=""),"",IF(Tasks!$D49="Milestone",IF(AND($C49&gt;=U$4,$C49&lt;U$4+IF($D$3="Day",1,7)),"◆",""),IF(AND($C49&lt;U$4+IF($D$3="Day",1,7),$D49&gt;=U$4),IF(MAX(U$4,$C49)&lt;=$C49+ROUND(($D49-$C49+1)*$E49,0)-1,"d","r"),"")))</f>
        <v/>
      </c>
      <c r="V49" s="47" t="str">
        <f aca="false">IF(OR($C49="",$D49=""),"",IF(Tasks!$D49="Milestone",IF(AND($C49&gt;=V$4,$C49&lt;V$4+IF($D$3="Day",1,7)),"◆",""),IF(AND($C49&lt;V$4+IF($D$3="Day",1,7),$D49&gt;=V$4),IF(MAX(V$4,$C49)&lt;=$C49+ROUND(($D49-$C49+1)*$E49,0)-1,"d","r"),"")))</f>
        <v/>
      </c>
      <c r="W49" s="47" t="str">
        <f aca="false">IF(OR($C49="",$D49=""),"",IF(Tasks!$D49="Milestone",IF(AND($C49&gt;=W$4,$C49&lt;W$4+IF($D$3="Day",1,7)),"◆",""),IF(AND($C49&lt;W$4+IF($D$3="Day",1,7),$D49&gt;=W$4),IF(MAX(W$4,$C49)&lt;=$C49+ROUND(($D49-$C49+1)*$E49,0)-1,"d","r"),"")))</f>
        <v/>
      </c>
      <c r="X49" s="47" t="str">
        <f aca="false">IF(OR($C49="",$D49=""),"",IF(Tasks!$D49="Milestone",IF(AND($C49&gt;=X$4,$C49&lt;X$4+IF($D$3="Day",1,7)),"◆",""),IF(AND($C49&lt;X$4+IF($D$3="Day",1,7),$D49&gt;=X$4),IF(MAX(X$4,$C49)&lt;=$C49+ROUND(($D49-$C49+1)*$E49,0)-1,"d","r"),"")))</f>
        <v/>
      </c>
      <c r="Y49" s="47" t="str">
        <f aca="false">IF(OR($C49="",$D49=""),"",IF(Tasks!$D49="Milestone",IF(AND($C49&gt;=Y$4,$C49&lt;Y$4+IF($D$3="Day",1,7)),"◆",""),IF(AND($C49&lt;Y$4+IF($D$3="Day",1,7),$D49&gt;=Y$4),IF(MAX(Y$4,$C49)&lt;=$C49+ROUND(($D49-$C49+1)*$E49,0)-1,"d","r"),"")))</f>
        <v/>
      </c>
      <c r="Z49" s="47" t="str">
        <f aca="false">IF(OR($C49="",$D49=""),"",IF(Tasks!$D49="Milestone",IF(AND($C49&gt;=Z$4,$C49&lt;Z$4+IF($D$3="Day",1,7)),"◆",""),IF(AND($C49&lt;Z$4+IF($D$3="Day",1,7),$D49&gt;=Z$4),IF(MAX(Z$4,$C49)&lt;=$C49+ROUND(($D49-$C49+1)*$E49,0)-1,"d","r"),"")))</f>
        <v/>
      </c>
      <c r="AA49" s="47" t="str">
        <f aca="false">IF(OR($C49="",$D49=""),"",IF(Tasks!$D49="Milestone",IF(AND($C49&gt;=AA$4,$C49&lt;AA$4+IF($D$3="Day",1,7)),"◆",""),IF(AND($C49&lt;AA$4+IF($D$3="Day",1,7),$D49&gt;=AA$4),IF(MAX(AA$4,$C49)&lt;=$C49+ROUND(($D49-$C49+1)*$E49,0)-1,"d","r"),"")))</f>
        <v/>
      </c>
      <c r="AB49" s="47" t="str">
        <f aca="false">IF(OR($C49="",$D49=""),"",IF(Tasks!$D49="Milestone",IF(AND($C49&gt;=AB$4,$C49&lt;AB$4+IF($D$3="Day",1,7)),"◆",""),IF(AND($C49&lt;AB$4+IF($D$3="Day",1,7),$D49&gt;=AB$4),IF(MAX(AB$4,$C49)&lt;=$C49+ROUND(($D49-$C49+1)*$E49,0)-1,"d","r"),"")))</f>
        <v/>
      </c>
      <c r="AC49" s="47" t="str">
        <f aca="false">IF(OR($C49="",$D49=""),"",IF(Tasks!$D49="Milestone",IF(AND($C49&gt;=AC$4,$C49&lt;AC$4+IF($D$3="Day",1,7)),"◆",""),IF(AND($C49&lt;AC$4+IF($D$3="Day",1,7),$D49&gt;=AC$4),IF(MAX(AC$4,$C49)&lt;=$C49+ROUND(($D49-$C49+1)*$E49,0)-1,"d","r"),"")))</f>
        <v/>
      </c>
      <c r="AD49" s="47" t="str">
        <f aca="false">IF(OR($C49="",$D49=""),"",IF(Tasks!$D49="Milestone",IF(AND($C49&gt;=AD$4,$C49&lt;AD$4+IF($D$3="Day",1,7)),"◆",""),IF(AND($C49&lt;AD$4+IF($D$3="Day",1,7),$D49&gt;=AD$4),IF(MAX(AD$4,$C49)&lt;=$C49+ROUND(($D49-$C49+1)*$E49,0)-1,"d","r"),"")))</f>
        <v/>
      </c>
      <c r="AE49" s="47" t="str">
        <f aca="false">IF(OR($C49="",$D49=""),"",IF(Tasks!$D49="Milestone",IF(AND($C49&gt;=AE$4,$C49&lt;AE$4+IF($D$3="Day",1,7)),"◆",""),IF(AND($C49&lt;AE$4+IF($D$3="Day",1,7),$D49&gt;=AE$4),IF(MAX(AE$4,$C49)&lt;=$C49+ROUND(($D49-$C49+1)*$E49,0)-1,"d","r"),"")))</f>
        <v/>
      </c>
      <c r="AF49" s="47" t="str">
        <f aca="false">IF(OR($C49="",$D49=""),"",IF(Tasks!$D49="Milestone",IF(AND($C49&gt;=AF$4,$C49&lt;AF$4+IF($D$3="Day",1,7)),"◆",""),IF(AND($C49&lt;AF$4+IF($D$3="Day",1,7),$D49&gt;=AF$4),IF(MAX(AF$4,$C49)&lt;=$C49+ROUND(($D49-$C49+1)*$E49,0)-1,"d","r"),"")))</f>
        <v/>
      </c>
      <c r="AG49" s="47" t="str">
        <f aca="false">IF(OR($C49="",$D49=""),"",IF(Tasks!$D49="Milestone",IF(AND($C49&gt;=AG$4,$C49&lt;AG$4+IF($D$3="Day",1,7)),"◆",""),IF(AND($C49&lt;AG$4+IF($D$3="Day",1,7),$D49&gt;=AG$4),IF(MAX(AG$4,$C49)&lt;=$C49+ROUND(($D49-$C49+1)*$E49,0)-1,"d","r"),"")))</f>
        <v/>
      </c>
      <c r="AH49" s="47" t="str">
        <f aca="false">IF(OR($C49="",$D49=""),"",IF(Tasks!$D49="Milestone",IF(AND($C49&gt;=AH$4,$C49&lt;AH$4+IF($D$3="Day",1,7)),"◆",""),IF(AND($C49&lt;AH$4+IF($D$3="Day",1,7),$D49&gt;=AH$4),IF(MAX(AH$4,$C49)&lt;=$C49+ROUND(($D49-$C49+1)*$E49,0)-1,"d","r"),"")))</f>
        <v/>
      </c>
      <c r="AI49" s="47" t="str">
        <f aca="false">IF(OR($C49="",$D49=""),"",IF(Tasks!$D49="Milestone",IF(AND($C49&gt;=AI$4,$C49&lt;AI$4+IF($D$3="Day",1,7)),"◆",""),IF(AND($C49&lt;AI$4+IF($D$3="Day",1,7),$D49&gt;=AI$4),IF(MAX(AI$4,$C49)&lt;=$C49+ROUND(($D49-$C49+1)*$E49,0)-1,"d","r"),"")))</f>
        <v/>
      </c>
      <c r="AJ49" s="47" t="str">
        <f aca="false">IF(OR($C49="",$D49=""),"",IF(Tasks!$D49="Milestone",IF(AND($C49&gt;=AJ$4,$C49&lt;AJ$4+IF($D$3="Day",1,7)),"◆",""),IF(AND($C49&lt;AJ$4+IF($D$3="Day",1,7),$D49&gt;=AJ$4),IF(MAX(AJ$4,$C49)&lt;=$C49+ROUND(($D49-$C49+1)*$E49,0)-1,"d","r"),"")))</f>
        <v/>
      </c>
      <c r="AK49" s="47" t="str">
        <f aca="false">IF(OR($C49="",$D49=""),"",IF(Tasks!$D49="Milestone",IF(AND($C49&gt;=AK$4,$C49&lt;AK$4+IF($D$3="Day",1,7)),"◆",""),IF(AND($C49&lt;AK$4+IF($D$3="Day",1,7),$D49&gt;=AK$4),IF(MAX(AK$4,$C49)&lt;=$C49+ROUND(($D49-$C49+1)*$E49,0)-1,"d","r"),"")))</f>
        <v/>
      </c>
      <c r="AL49" s="47" t="str">
        <f aca="false">IF(OR($C49="",$D49=""),"",IF(Tasks!$D49="Milestone",IF(AND($C49&gt;=AL$4,$C49&lt;AL$4+IF($D$3="Day",1,7)),"◆",""),IF(AND($C49&lt;AL$4+IF($D$3="Day",1,7),$D49&gt;=AL$4),IF(MAX(AL$4,$C49)&lt;=$C49+ROUND(($D49-$C49+1)*$E49,0)-1,"d","r"),"")))</f>
        <v/>
      </c>
      <c r="AM49" s="47" t="str">
        <f aca="false">IF(OR($C49="",$D49=""),"",IF(Tasks!$D49="Milestone",IF(AND($C49&gt;=AM$4,$C49&lt;AM$4+IF($D$3="Day",1,7)),"◆",""),IF(AND($C49&lt;AM$4+IF($D$3="Day",1,7),$D49&gt;=AM$4),IF(MAX(AM$4,$C49)&lt;=$C49+ROUND(($D49-$C49+1)*$E49,0)-1,"d","r"),"")))</f>
        <v/>
      </c>
      <c r="AN49" s="47" t="str">
        <f aca="false">IF(OR($C49="",$D49=""),"",IF(Tasks!$D49="Milestone",IF(AND($C49&gt;=AN$4,$C49&lt;AN$4+IF($D$3="Day",1,7)),"◆",""),IF(AND($C49&lt;AN$4+IF($D$3="Day",1,7),$D49&gt;=AN$4),IF(MAX(AN$4,$C49)&lt;=$C49+ROUND(($D49-$C49+1)*$E49,0)-1,"d","r"),"")))</f>
        <v/>
      </c>
      <c r="AO49" s="47" t="str">
        <f aca="false">IF(OR($C49="",$D49=""),"",IF(Tasks!$D49="Milestone",IF(AND($C49&gt;=AO$4,$C49&lt;AO$4+IF($D$3="Day",1,7)),"◆",""),IF(AND($C49&lt;AO$4+IF($D$3="Day",1,7),$D49&gt;=AO$4),IF(MAX(AO$4,$C49)&lt;=$C49+ROUND(($D49-$C49+1)*$E49,0)-1,"d","r"),"")))</f>
        <v/>
      </c>
      <c r="AP49" s="47" t="str">
        <f aca="false">IF(OR($C49="",$D49=""),"",IF(Tasks!$D49="Milestone",IF(AND($C49&gt;=AP$4,$C49&lt;AP$4+IF($D$3="Day",1,7)),"◆",""),IF(AND($C49&lt;AP$4+IF($D$3="Day",1,7),$D49&gt;=AP$4),IF(MAX(AP$4,$C49)&lt;=$C49+ROUND(($D49-$C49+1)*$E49,0)-1,"d","r"),"")))</f>
        <v/>
      </c>
      <c r="AQ49" s="47" t="str">
        <f aca="false">IF(OR($C49="",$D49=""),"",IF(Tasks!$D49="Milestone",IF(AND($C49&gt;=AQ$4,$C49&lt;AQ$4+IF($D$3="Day",1,7)),"◆",""),IF(AND($C49&lt;AQ$4+IF($D$3="Day",1,7),$D49&gt;=AQ$4),IF(MAX(AQ$4,$C49)&lt;=$C49+ROUND(($D49-$C49+1)*$E49,0)-1,"d","r"),"")))</f>
        <v/>
      </c>
      <c r="AR49" s="47" t="str">
        <f aca="false">IF(OR($C49="",$D49=""),"",IF(Tasks!$D49="Milestone",IF(AND($C49&gt;=AR$4,$C49&lt;AR$4+IF($D$3="Day",1,7)),"◆",""),IF(AND($C49&lt;AR$4+IF($D$3="Day",1,7),$D49&gt;=AR$4),IF(MAX(AR$4,$C49)&lt;=$C49+ROUND(($D49-$C49+1)*$E49,0)-1,"d","r"),"")))</f>
        <v/>
      </c>
      <c r="AS49" s="47" t="str">
        <f aca="false">IF(OR($C49="",$D49=""),"",IF(Tasks!$D49="Milestone",IF(AND($C49&gt;=AS$4,$C49&lt;AS$4+IF($D$3="Day",1,7)),"◆",""),IF(AND($C49&lt;AS$4+IF($D$3="Day",1,7),$D49&gt;=AS$4),IF(MAX(AS$4,$C49)&lt;=$C49+ROUND(($D49-$C49+1)*$E49,0)-1,"d","r"),"")))</f>
        <v/>
      </c>
      <c r="AT49" s="47" t="str">
        <f aca="false">IF(OR($C49="",$D49=""),"",IF(Tasks!$D49="Milestone",IF(AND($C49&gt;=AT$4,$C49&lt;AT$4+IF($D$3="Day",1,7)),"◆",""),IF(AND($C49&lt;AT$4+IF($D$3="Day",1,7),$D49&gt;=AT$4),IF(MAX(AT$4,$C49)&lt;=$C49+ROUND(($D49-$C49+1)*$E49,0)-1,"d","r"),"")))</f>
        <v/>
      </c>
      <c r="AU49" s="47" t="str">
        <f aca="false">IF(OR($C49="",$D49=""),"",IF(Tasks!$D49="Milestone",IF(AND($C49&gt;=AU$4,$C49&lt;AU$4+IF($D$3="Day",1,7)),"◆",""),IF(AND($C49&lt;AU$4+IF($D$3="Day",1,7),$D49&gt;=AU$4),IF(MAX(AU$4,$C49)&lt;=$C49+ROUND(($D49-$C49+1)*$E49,0)-1,"d","r"),"")))</f>
        <v/>
      </c>
      <c r="AV49" s="47" t="str">
        <f aca="false">IF(OR($C49="",$D49=""),"",IF(Tasks!$D49="Milestone",IF(AND($C49&gt;=AV$4,$C49&lt;AV$4+IF($D$3="Day",1,7)),"◆",""),IF(AND($C49&lt;AV$4+IF($D$3="Day",1,7),$D49&gt;=AV$4),IF(MAX(AV$4,$C49)&lt;=$C49+ROUND(($D49-$C49+1)*$E49,0)-1,"d","r"),"")))</f>
        <v/>
      </c>
      <c r="AW49" s="47" t="str">
        <f aca="false">IF(OR($C49="",$D49=""),"",IF(Tasks!$D49="Milestone",IF(AND($C49&gt;=AW$4,$C49&lt;AW$4+IF($D$3="Day",1,7)),"◆",""),IF(AND($C49&lt;AW$4+IF($D$3="Day",1,7),$D49&gt;=AW$4),IF(MAX(AW$4,$C49)&lt;=$C49+ROUND(($D49-$C49+1)*$E49,0)-1,"d","r"),"")))</f>
        <v/>
      </c>
      <c r="AX49" s="47" t="str">
        <f aca="false">IF(OR($C49="",$D49=""),"",IF(Tasks!$D49="Milestone",IF(AND($C49&gt;=AX$4,$C49&lt;AX$4+IF($D$3="Day",1,7)),"◆",""),IF(AND($C49&lt;AX$4+IF($D$3="Day",1,7),$D49&gt;=AX$4),IF(MAX(AX$4,$C49)&lt;=$C49+ROUND(($D49-$C49+1)*$E49,0)-1,"d","r"),"")))</f>
        <v/>
      </c>
      <c r="AY49" s="47" t="str">
        <f aca="false">IF(OR($C49="",$D49=""),"",IF(Tasks!$D49="Milestone",IF(AND($C49&gt;=AY$4,$C49&lt;AY$4+IF($D$3="Day",1,7)),"◆",""),IF(AND($C49&lt;AY$4+IF($D$3="Day",1,7),$D49&gt;=AY$4),IF(MAX(AY$4,$C49)&lt;=$C49+ROUND(($D49-$C49+1)*$E49,0)-1,"d","r"),"")))</f>
        <v/>
      </c>
      <c r="AZ49" s="47" t="str">
        <f aca="false">IF(OR($C49="",$D49=""),"",IF(Tasks!$D49="Milestone",IF(AND($C49&gt;=AZ$4,$C49&lt;AZ$4+IF($D$3="Day",1,7)),"◆",""),IF(AND($C49&lt;AZ$4+IF($D$3="Day",1,7),$D49&gt;=AZ$4),IF(MAX(AZ$4,$C49)&lt;=$C49+ROUND(($D49-$C49+1)*$E49,0)-1,"d","r"),"")))</f>
        <v/>
      </c>
      <c r="BA49" s="47" t="str">
        <f aca="false">IF(OR($C49="",$D49=""),"",IF(Tasks!$D49="Milestone",IF(AND($C49&gt;=BA$4,$C49&lt;BA$4+IF($D$3="Day",1,7)),"◆",""),IF(AND($C49&lt;BA$4+IF($D$3="Day",1,7),$D49&gt;=BA$4),IF(MAX(BA$4,$C49)&lt;=$C49+ROUND(($D49-$C49+1)*$E49,0)-1,"d","r"),"")))</f>
        <v/>
      </c>
      <c r="BB49" s="47" t="str">
        <f aca="false">IF(OR($C49="",$D49=""),"",IF(Tasks!$D49="Milestone",IF(AND($C49&gt;=BB$4,$C49&lt;BB$4+IF($D$3="Day",1,7)),"◆",""),IF(AND($C49&lt;BB$4+IF($D$3="Day",1,7),$D49&gt;=BB$4),IF(MAX(BB$4,$C49)&lt;=$C49+ROUND(($D49-$C49+1)*$E49,0)-1,"d","r"),"")))</f>
        <v/>
      </c>
      <c r="BC49" s="47" t="str">
        <f aca="false">IF(OR($C49="",$D49=""),"",IF(Tasks!$D49="Milestone",IF(AND($C49&gt;=BC$4,$C49&lt;BC$4+IF($D$3="Day",1,7)),"◆",""),IF(AND($C49&lt;BC$4+IF($D$3="Day",1,7),$D49&gt;=BC$4),IF(MAX(BC$4,$C49)&lt;=$C49+ROUND(($D49-$C49+1)*$E49,0)-1,"d","r"),"")))</f>
        <v/>
      </c>
      <c r="BD49" s="47" t="str">
        <f aca="false">IF(OR($C49="",$D49=""),"",IF(Tasks!$D49="Milestone",IF(AND($C49&gt;=BD$4,$C49&lt;BD$4+IF($D$3="Day",1,7)),"◆",""),IF(AND($C49&lt;BD$4+IF($D$3="Day",1,7),$D49&gt;=BD$4),IF(MAX(BD$4,$C49)&lt;=$C49+ROUND(($D49-$C49+1)*$E49,0)-1,"d","r"),"")))</f>
        <v/>
      </c>
      <c r="BE49" s="47" t="str">
        <f aca="false">IF(OR($C49="",$D49=""),"",IF(Tasks!$D49="Milestone",IF(AND($C49&gt;=BE$4,$C49&lt;BE$4+IF($D$3="Day",1,7)),"◆",""),IF(AND($C49&lt;BE$4+IF($D$3="Day",1,7),$D49&gt;=BE$4),IF(MAX(BE$4,$C49)&lt;=$C49+ROUND(($D49-$C49+1)*$E49,0)-1,"d","r"),"")))</f>
        <v/>
      </c>
    </row>
    <row r="50" customFormat="false" ht="18" hidden="false" customHeight="true" outlineLevel="0" collapsed="false">
      <c r="A50" s="43" t="str">
        <f aca="false">IF(Tasks!$B50="","",IF(Tasks!$D50="Milestone","◆ ","")&amp;Tasks!B50)</f>
        <v/>
      </c>
      <c r="B50" s="44" t="str">
        <f aca="false">IF(Tasks!$B50="","",IF(Tasks!C50="","",Tasks!C50))</f>
        <v/>
      </c>
      <c r="C50" s="45" t="str">
        <f aca="false">IF(OR(Tasks!$B50="",Tasks!E50=""),"",Tasks!E50)</f>
        <v/>
      </c>
      <c r="D50" s="45" t="str">
        <f aca="false">IF(Tasks!$B50="","",Tasks!G50)</f>
        <v/>
      </c>
      <c r="E50" s="46" t="str">
        <f aca="false">IF(Tasks!$B50="","",N(Tasks!H50))</f>
        <v/>
      </c>
      <c r="F50" s="47" t="str">
        <f aca="false">IF(OR($C50="",$D50=""),"",IF(Tasks!$D50="Milestone",IF(AND($C50&gt;=F$4,$C50&lt;F$4+IF($D$3="Day",1,7)),"◆",""),IF(AND($C50&lt;F$4+IF($D$3="Day",1,7),$D50&gt;=F$4),IF(MAX(F$4,$C50)&lt;=$C50+ROUND(($D50-$C50+1)*$E50,0)-1,"d","r"),"")))</f>
        <v/>
      </c>
      <c r="G50" s="47" t="str">
        <f aca="false">IF(OR($C50="",$D50=""),"",IF(Tasks!$D50="Milestone",IF(AND($C50&gt;=G$4,$C50&lt;G$4+IF($D$3="Day",1,7)),"◆",""),IF(AND($C50&lt;G$4+IF($D$3="Day",1,7),$D50&gt;=G$4),IF(MAX(G$4,$C50)&lt;=$C50+ROUND(($D50-$C50+1)*$E50,0)-1,"d","r"),"")))</f>
        <v/>
      </c>
      <c r="H50" s="47" t="str">
        <f aca="false">IF(OR($C50="",$D50=""),"",IF(Tasks!$D50="Milestone",IF(AND($C50&gt;=H$4,$C50&lt;H$4+IF($D$3="Day",1,7)),"◆",""),IF(AND($C50&lt;H$4+IF($D$3="Day",1,7),$D50&gt;=H$4),IF(MAX(H$4,$C50)&lt;=$C50+ROUND(($D50-$C50+1)*$E50,0)-1,"d","r"),"")))</f>
        <v/>
      </c>
      <c r="I50" s="47" t="str">
        <f aca="false">IF(OR($C50="",$D50=""),"",IF(Tasks!$D50="Milestone",IF(AND($C50&gt;=I$4,$C50&lt;I$4+IF($D$3="Day",1,7)),"◆",""),IF(AND($C50&lt;I$4+IF($D$3="Day",1,7),$D50&gt;=I$4),IF(MAX(I$4,$C50)&lt;=$C50+ROUND(($D50-$C50+1)*$E50,0)-1,"d","r"),"")))</f>
        <v/>
      </c>
      <c r="J50" s="47" t="str">
        <f aca="false">IF(OR($C50="",$D50=""),"",IF(Tasks!$D50="Milestone",IF(AND($C50&gt;=J$4,$C50&lt;J$4+IF($D$3="Day",1,7)),"◆",""),IF(AND($C50&lt;J$4+IF($D$3="Day",1,7),$D50&gt;=J$4),IF(MAX(J$4,$C50)&lt;=$C50+ROUND(($D50-$C50+1)*$E50,0)-1,"d","r"),"")))</f>
        <v/>
      </c>
      <c r="K50" s="47" t="str">
        <f aca="false">IF(OR($C50="",$D50=""),"",IF(Tasks!$D50="Milestone",IF(AND($C50&gt;=K$4,$C50&lt;K$4+IF($D$3="Day",1,7)),"◆",""),IF(AND($C50&lt;K$4+IF($D$3="Day",1,7),$D50&gt;=K$4),IF(MAX(K$4,$C50)&lt;=$C50+ROUND(($D50-$C50+1)*$E50,0)-1,"d","r"),"")))</f>
        <v/>
      </c>
      <c r="L50" s="47" t="str">
        <f aca="false">IF(OR($C50="",$D50=""),"",IF(Tasks!$D50="Milestone",IF(AND($C50&gt;=L$4,$C50&lt;L$4+IF($D$3="Day",1,7)),"◆",""),IF(AND($C50&lt;L$4+IF($D$3="Day",1,7),$D50&gt;=L$4),IF(MAX(L$4,$C50)&lt;=$C50+ROUND(($D50-$C50+1)*$E50,0)-1,"d","r"),"")))</f>
        <v/>
      </c>
      <c r="M50" s="47" t="str">
        <f aca="false">IF(OR($C50="",$D50=""),"",IF(Tasks!$D50="Milestone",IF(AND($C50&gt;=M$4,$C50&lt;M$4+IF($D$3="Day",1,7)),"◆",""),IF(AND($C50&lt;M$4+IF($D$3="Day",1,7),$D50&gt;=M$4),IF(MAX(M$4,$C50)&lt;=$C50+ROUND(($D50-$C50+1)*$E50,0)-1,"d","r"),"")))</f>
        <v/>
      </c>
      <c r="N50" s="47" t="str">
        <f aca="false">IF(OR($C50="",$D50=""),"",IF(Tasks!$D50="Milestone",IF(AND($C50&gt;=N$4,$C50&lt;N$4+IF($D$3="Day",1,7)),"◆",""),IF(AND($C50&lt;N$4+IF($D$3="Day",1,7),$D50&gt;=N$4),IF(MAX(N$4,$C50)&lt;=$C50+ROUND(($D50-$C50+1)*$E50,0)-1,"d","r"),"")))</f>
        <v/>
      </c>
      <c r="O50" s="47" t="str">
        <f aca="false">IF(OR($C50="",$D50=""),"",IF(Tasks!$D50="Milestone",IF(AND($C50&gt;=O$4,$C50&lt;O$4+IF($D$3="Day",1,7)),"◆",""),IF(AND($C50&lt;O$4+IF($D$3="Day",1,7),$D50&gt;=O$4),IF(MAX(O$4,$C50)&lt;=$C50+ROUND(($D50-$C50+1)*$E50,0)-1,"d","r"),"")))</f>
        <v/>
      </c>
      <c r="P50" s="47" t="str">
        <f aca="false">IF(OR($C50="",$D50=""),"",IF(Tasks!$D50="Milestone",IF(AND($C50&gt;=P$4,$C50&lt;P$4+IF($D$3="Day",1,7)),"◆",""),IF(AND($C50&lt;P$4+IF($D$3="Day",1,7),$D50&gt;=P$4),IF(MAX(P$4,$C50)&lt;=$C50+ROUND(($D50-$C50+1)*$E50,0)-1,"d","r"),"")))</f>
        <v/>
      </c>
      <c r="Q50" s="47" t="str">
        <f aca="false">IF(OR($C50="",$D50=""),"",IF(Tasks!$D50="Milestone",IF(AND($C50&gt;=Q$4,$C50&lt;Q$4+IF($D$3="Day",1,7)),"◆",""),IF(AND($C50&lt;Q$4+IF($D$3="Day",1,7),$D50&gt;=Q$4),IF(MAX(Q$4,$C50)&lt;=$C50+ROUND(($D50-$C50+1)*$E50,0)-1,"d","r"),"")))</f>
        <v/>
      </c>
      <c r="R50" s="47" t="str">
        <f aca="false">IF(OR($C50="",$D50=""),"",IF(Tasks!$D50="Milestone",IF(AND($C50&gt;=R$4,$C50&lt;R$4+IF($D$3="Day",1,7)),"◆",""),IF(AND($C50&lt;R$4+IF($D$3="Day",1,7),$D50&gt;=R$4),IF(MAX(R$4,$C50)&lt;=$C50+ROUND(($D50-$C50+1)*$E50,0)-1,"d","r"),"")))</f>
        <v/>
      </c>
      <c r="S50" s="47" t="str">
        <f aca="false">IF(OR($C50="",$D50=""),"",IF(Tasks!$D50="Milestone",IF(AND($C50&gt;=S$4,$C50&lt;S$4+IF($D$3="Day",1,7)),"◆",""),IF(AND($C50&lt;S$4+IF($D$3="Day",1,7),$D50&gt;=S$4),IF(MAX(S$4,$C50)&lt;=$C50+ROUND(($D50-$C50+1)*$E50,0)-1,"d","r"),"")))</f>
        <v/>
      </c>
      <c r="T50" s="47" t="str">
        <f aca="false">IF(OR($C50="",$D50=""),"",IF(Tasks!$D50="Milestone",IF(AND($C50&gt;=T$4,$C50&lt;T$4+IF($D$3="Day",1,7)),"◆",""),IF(AND($C50&lt;T$4+IF($D$3="Day",1,7),$D50&gt;=T$4),IF(MAX(T$4,$C50)&lt;=$C50+ROUND(($D50-$C50+1)*$E50,0)-1,"d","r"),"")))</f>
        <v/>
      </c>
      <c r="U50" s="47" t="str">
        <f aca="false">IF(OR($C50="",$D50=""),"",IF(Tasks!$D50="Milestone",IF(AND($C50&gt;=U$4,$C50&lt;U$4+IF($D$3="Day",1,7)),"◆",""),IF(AND($C50&lt;U$4+IF($D$3="Day",1,7),$D50&gt;=U$4),IF(MAX(U$4,$C50)&lt;=$C50+ROUND(($D50-$C50+1)*$E50,0)-1,"d","r"),"")))</f>
        <v/>
      </c>
      <c r="V50" s="47" t="str">
        <f aca="false">IF(OR($C50="",$D50=""),"",IF(Tasks!$D50="Milestone",IF(AND($C50&gt;=V$4,$C50&lt;V$4+IF($D$3="Day",1,7)),"◆",""),IF(AND($C50&lt;V$4+IF($D$3="Day",1,7),$D50&gt;=V$4),IF(MAX(V$4,$C50)&lt;=$C50+ROUND(($D50-$C50+1)*$E50,0)-1,"d","r"),"")))</f>
        <v/>
      </c>
      <c r="W50" s="47" t="str">
        <f aca="false">IF(OR($C50="",$D50=""),"",IF(Tasks!$D50="Milestone",IF(AND($C50&gt;=W$4,$C50&lt;W$4+IF($D$3="Day",1,7)),"◆",""),IF(AND($C50&lt;W$4+IF($D$3="Day",1,7),$D50&gt;=W$4),IF(MAX(W$4,$C50)&lt;=$C50+ROUND(($D50-$C50+1)*$E50,0)-1,"d","r"),"")))</f>
        <v/>
      </c>
      <c r="X50" s="47" t="str">
        <f aca="false">IF(OR($C50="",$D50=""),"",IF(Tasks!$D50="Milestone",IF(AND($C50&gt;=X$4,$C50&lt;X$4+IF($D$3="Day",1,7)),"◆",""),IF(AND($C50&lt;X$4+IF($D$3="Day",1,7),$D50&gt;=X$4),IF(MAX(X$4,$C50)&lt;=$C50+ROUND(($D50-$C50+1)*$E50,0)-1,"d","r"),"")))</f>
        <v/>
      </c>
      <c r="Y50" s="47" t="str">
        <f aca="false">IF(OR($C50="",$D50=""),"",IF(Tasks!$D50="Milestone",IF(AND($C50&gt;=Y$4,$C50&lt;Y$4+IF($D$3="Day",1,7)),"◆",""),IF(AND($C50&lt;Y$4+IF($D$3="Day",1,7),$D50&gt;=Y$4),IF(MAX(Y$4,$C50)&lt;=$C50+ROUND(($D50-$C50+1)*$E50,0)-1,"d","r"),"")))</f>
        <v/>
      </c>
      <c r="Z50" s="47" t="str">
        <f aca="false">IF(OR($C50="",$D50=""),"",IF(Tasks!$D50="Milestone",IF(AND($C50&gt;=Z$4,$C50&lt;Z$4+IF($D$3="Day",1,7)),"◆",""),IF(AND($C50&lt;Z$4+IF($D$3="Day",1,7),$D50&gt;=Z$4),IF(MAX(Z$4,$C50)&lt;=$C50+ROUND(($D50-$C50+1)*$E50,0)-1,"d","r"),"")))</f>
        <v/>
      </c>
      <c r="AA50" s="47" t="str">
        <f aca="false">IF(OR($C50="",$D50=""),"",IF(Tasks!$D50="Milestone",IF(AND($C50&gt;=AA$4,$C50&lt;AA$4+IF($D$3="Day",1,7)),"◆",""),IF(AND($C50&lt;AA$4+IF($D$3="Day",1,7),$D50&gt;=AA$4),IF(MAX(AA$4,$C50)&lt;=$C50+ROUND(($D50-$C50+1)*$E50,0)-1,"d","r"),"")))</f>
        <v/>
      </c>
      <c r="AB50" s="47" t="str">
        <f aca="false">IF(OR($C50="",$D50=""),"",IF(Tasks!$D50="Milestone",IF(AND($C50&gt;=AB$4,$C50&lt;AB$4+IF($D$3="Day",1,7)),"◆",""),IF(AND($C50&lt;AB$4+IF($D$3="Day",1,7),$D50&gt;=AB$4),IF(MAX(AB$4,$C50)&lt;=$C50+ROUND(($D50-$C50+1)*$E50,0)-1,"d","r"),"")))</f>
        <v/>
      </c>
      <c r="AC50" s="47" t="str">
        <f aca="false">IF(OR($C50="",$D50=""),"",IF(Tasks!$D50="Milestone",IF(AND($C50&gt;=AC$4,$C50&lt;AC$4+IF($D$3="Day",1,7)),"◆",""),IF(AND($C50&lt;AC$4+IF($D$3="Day",1,7),$D50&gt;=AC$4),IF(MAX(AC$4,$C50)&lt;=$C50+ROUND(($D50-$C50+1)*$E50,0)-1,"d","r"),"")))</f>
        <v/>
      </c>
      <c r="AD50" s="47" t="str">
        <f aca="false">IF(OR($C50="",$D50=""),"",IF(Tasks!$D50="Milestone",IF(AND($C50&gt;=AD$4,$C50&lt;AD$4+IF($D$3="Day",1,7)),"◆",""),IF(AND($C50&lt;AD$4+IF($D$3="Day",1,7),$D50&gt;=AD$4),IF(MAX(AD$4,$C50)&lt;=$C50+ROUND(($D50-$C50+1)*$E50,0)-1,"d","r"),"")))</f>
        <v/>
      </c>
      <c r="AE50" s="47" t="str">
        <f aca="false">IF(OR($C50="",$D50=""),"",IF(Tasks!$D50="Milestone",IF(AND($C50&gt;=AE$4,$C50&lt;AE$4+IF($D$3="Day",1,7)),"◆",""),IF(AND($C50&lt;AE$4+IF($D$3="Day",1,7),$D50&gt;=AE$4),IF(MAX(AE$4,$C50)&lt;=$C50+ROUND(($D50-$C50+1)*$E50,0)-1,"d","r"),"")))</f>
        <v/>
      </c>
      <c r="AF50" s="47" t="str">
        <f aca="false">IF(OR($C50="",$D50=""),"",IF(Tasks!$D50="Milestone",IF(AND($C50&gt;=AF$4,$C50&lt;AF$4+IF($D$3="Day",1,7)),"◆",""),IF(AND($C50&lt;AF$4+IF($D$3="Day",1,7),$D50&gt;=AF$4),IF(MAX(AF$4,$C50)&lt;=$C50+ROUND(($D50-$C50+1)*$E50,0)-1,"d","r"),"")))</f>
        <v/>
      </c>
      <c r="AG50" s="47" t="str">
        <f aca="false">IF(OR($C50="",$D50=""),"",IF(Tasks!$D50="Milestone",IF(AND($C50&gt;=AG$4,$C50&lt;AG$4+IF($D$3="Day",1,7)),"◆",""),IF(AND($C50&lt;AG$4+IF($D$3="Day",1,7),$D50&gt;=AG$4),IF(MAX(AG$4,$C50)&lt;=$C50+ROUND(($D50-$C50+1)*$E50,0)-1,"d","r"),"")))</f>
        <v/>
      </c>
      <c r="AH50" s="47" t="str">
        <f aca="false">IF(OR($C50="",$D50=""),"",IF(Tasks!$D50="Milestone",IF(AND($C50&gt;=AH$4,$C50&lt;AH$4+IF($D$3="Day",1,7)),"◆",""),IF(AND($C50&lt;AH$4+IF($D$3="Day",1,7),$D50&gt;=AH$4),IF(MAX(AH$4,$C50)&lt;=$C50+ROUND(($D50-$C50+1)*$E50,0)-1,"d","r"),"")))</f>
        <v/>
      </c>
      <c r="AI50" s="47" t="str">
        <f aca="false">IF(OR($C50="",$D50=""),"",IF(Tasks!$D50="Milestone",IF(AND($C50&gt;=AI$4,$C50&lt;AI$4+IF($D$3="Day",1,7)),"◆",""),IF(AND($C50&lt;AI$4+IF($D$3="Day",1,7),$D50&gt;=AI$4),IF(MAX(AI$4,$C50)&lt;=$C50+ROUND(($D50-$C50+1)*$E50,0)-1,"d","r"),"")))</f>
        <v/>
      </c>
      <c r="AJ50" s="47" t="str">
        <f aca="false">IF(OR($C50="",$D50=""),"",IF(Tasks!$D50="Milestone",IF(AND($C50&gt;=AJ$4,$C50&lt;AJ$4+IF($D$3="Day",1,7)),"◆",""),IF(AND($C50&lt;AJ$4+IF($D$3="Day",1,7),$D50&gt;=AJ$4),IF(MAX(AJ$4,$C50)&lt;=$C50+ROUND(($D50-$C50+1)*$E50,0)-1,"d","r"),"")))</f>
        <v/>
      </c>
      <c r="AK50" s="47" t="str">
        <f aca="false">IF(OR($C50="",$D50=""),"",IF(Tasks!$D50="Milestone",IF(AND($C50&gt;=AK$4,$C50&lt;AK$4+IF($D$3="Day",1,7)),"◆",""),IF(AND($C50&lt;AK$4+IF($D$3="Day",1,7),$D50&gt;=AK$4),IF(MAX(AK$4,$C50)&lt;=$C50+ROUND(($D50-$C50+1)*$E50,0)-1,"d","r"),"")))</f>
        <v/>
      </c>
      <c r="AL50" s="47" t="str">
        <f aca="false">IF(OR($C50="",$D50=""),"",IF(Tasks!$D50="Milestone",IF(AND($C50&gt;=AL$4,$C50&lt;AL$4+IF($D$3="Day",1,7)),"◆",""),IF(AND($C50&lt;AL$4+IF($D$3="Day",1,7),$D50&gt;=AL$4),IF(MAX(AL$4,$C50)&lt;=$C50+ROUND(($D50-$C50+1)*$E50,0)-1,"d","r"),"")))</f>
        <v/>
      </c>
      <c r="AM50" s="47" t="str">
        <f aca="false">IF(OR($C50="",$D50=""),"",IF(Tasks!$D50="Milestone",IF(AND($C50&gt;=AM$4,$C50&lt;AM$4+IF($D$3="Day",1,7)),"◆",""),IF(AND($C50&lt;AM$4+IF($D$3="Day",1,7),$D50&gt;=AM$4),IF(MAX(AM$4,$C50)&lt;=$C50+ROUND(($D50-$C50+1)*$E50,0)-1,"d","r"),"")))</f>
        <v/>
      </c>
      <c r="AN50" s="47" t="str">
        <f aca="false">IF(OR($C50="",$D50=""),"",IF(Tasks!$D50="Milestone",IF(AND($C50&gt;=AN$4,$C50&lt;AN$4+IF($D$3="Day",1,7)),"◆",""),IF(AND($C50&lt;AN$4+IF($D$3="Day",1,7),$D50&gt;=AN$4),IF(MAX(AN$4,$C50)&lt;=$C50+ROUND(($D50-$C50+1)*$E50,0)-1,"d","r"),"")))</f>
        <v/>
      </c>
      <c r="AO50" s="47" t="str">
        <f aca="false">IF(OR($C50="",$D50=""),"",IF(Tasks!$D50="Milestone",IF(AND($C50&gt;=AO$4,$C50&lt;AO$4+IF($D$3="Day",1,7)),"◆",""),IF(AND($C50&lt;AO$4+IF($D$3="Day",1,7),$D50&gt;=AO$4),IF(MAX(AO$4,$C50)&lt;=$C50+ROUND(($D50-$C50+1)*$E50,0)-1,"d","r"),"")))</f>
        <v/>
      </c>
      <c r="AP50" s="47" t="str">
        <f aca="false">IF(OR($C50="",$D50=""),"",IF(Tasks!$D50="Milestone",IF(AND($C50&gt;=AP$4,$C50&lt;AP$4+IF($D$3="Day",1,7)),"◆",""),IF(AND($C50&lt;AP$4+IF($D$3="Day",1,7),$D50&gt;=AP$4),IF(MAX(AP$4,$C50)&lt;=$C50+ROUND(($D50-$C50+1)*$E50,0)-1,"d","r"),"")))</f>
        <v/>
      </c>
      <c r="AQ50" s="47" t="str">
        <f aca="false">IF(OR($C50="",$D50=""),"",IF(Tasks!$D50="Milestone",IF(AND($C50&gt;=AQ$4,$C50&lt;AQ$4+IF($D$3="Day",1,7)),"◆",""),IF(AND($C50&lt;AQ$4+IF($D$3="Day",1,7),$D50&gt;=AQ$4),IF(MAX(AQ$4,$C50)&lt;=$C50+ROUND(($D50-$C50+1)*$E50,0)-1,"d","r"),"")))</f>
        <v/>
      </c>
      <c r="AR50" s="47" t="str">
        <f aca="false">IF(OR($C50="",$D50=""),"",IF(Tasks!$D50="Milestone",IF(AND($C50&gt;=AR$4,$C50&lt;AR$4+IF($D$3="Day",1,7)),"◆",""),IF(AND($C50&lt;AR$4+IF($D$3="Day",1,7),$D50&gt;=AR$4),IF(MAX(AR$4,$C50)&lt;=$C50+ROUND(($D50-$C50+1)*$E50,0)-1,"d","r"),"")))</f>
        <v/>
      </c>
      <c r="AS50" s="47" t="str">
        <f aca="false">IF(OR($C50="",$D50=""),"",IF(Tasks!$D50="Milestone",IF(AND($C50&gt;=AS$4,$C50&lt;AS$4+IF($D$3="Day",1,7)),"◆",""),IF(AND($C50&lt;AS$4+IF($D$3="Day",1,7),$D50&gt;=AS$4),IF(MAX(AS$4,$C50)&lt;=$C50+ROUND(($D50-$C50+1)*$E50,0)-1,"d","r"),"")))</f>
        <v/>
      </c>
      <c r="AT50" s="47" t="str">
        <f aca="false">IF(OR($C50="",$D50=""),"",IF(Tasks!$D50="Milestone",IF(AND($C50&gt;=AT$4,$C50&lt;AT$4+IF($D$3="Day",1,7)),"◆",""),IF(AND($C50&lt;AT$4+IF($D$3="Day",1,7),$D50&gt;=AT$4),IF(MAX(AT$4,$C50)&lt;=$C50+ROUND(($D50-$C50+1)*$E50,0)-1,"d","r"),"")))</f>
        <v/>
      </c>
      <c r="AU50" s="47" t="str">
        <f aca="false">IF(OR($C50="",$D50=""),"",IF(Tasks!$D50="Milestone",IF(AND($C50&gt;=AU$4,$C50&lt;AU$4+IF($D$3="Day",1,7)),"◆",""),IF(AND($C50&lt;AU$4+IF($D$3="Day",1,7),$D50&gt;=AU$4),IF(MAX(AU$4,$C50)&lt;=$C50+ROUND(($D50-$C50+1)*$E50,0)-1,"d","r"),"")))</f>
        <v/>
      </c>
      <c r="AV50" s="47" t="str">
        <f aca="false">IF(OR($C50="",$D50=""),"",IF(Tasks!$D50="Milestone",IF(AND($C50&gt;=AV$4,$C50&lt;AV$4+IF($D$3="Day",1,7)),"◆",""),IF(AND($C50&lt;AV$4+IF($D$3="Day",1,7),$D50&gt;=AV$4),IF(MAX(AV$4,$C50)&lt;=$C50+ROUND(($D50-$C50+1)*$E50,0)-1,"d","r"),"")))</f>
        <v/>
      </c>
      <c r="AW50" s="47" t="str">
        <f aca="false">IF(OR($C50="",$D50=""),"",IF(Tasks!$D50="Milestone",IF(AND($C50&gt;=AW$4,$C50&lt;AW$4+IF($D$3="Day",1,7)),"◆",""),IF(AND($C50&lt;AW$4+IF($D$3="Day",1,7),$D50&gt;=AW$4),IF(MAX(AW$4,$C50)&lt;=$C50+ROUND(($D50-$C50+1)*$E50,0)-1,"d","r"),"")))</f>
        <v/>
      </c>
      <c r="AX50" s="47" t="str">
        <f aca="false">IF(OR($C50="",$D50=""),"",IF(Tasks!$D50="Milestone",IF(AND($C50&gt;=AX$4,$C50&lt;AX$4+IF($D$3="Day",1,7)),"◆",""),IF(AND($C50&lt;AX$4+IF($D$3="Day",1,7),$D50&gt;=AX$4),IF(MAX(AX$4,$C50)&lt;=$C50+ROUND(($D50-$C50+1)*$E50,0)-1,"d","r"),"")))</f>
        <v/>
      </c>
      <c r="AY50" s="47" t="str">
        <f aca="false">IF(OR($C50="",$D50=""),"",IF(Tasks!$D50="Milestone",IF(AND($C50&gt;=AY$4,$C50&lt;AY$4+IF($D$3="Day",1,7)),"◆",""),IF(AND($C50&lt;AY$4+IF($D$3="Day",1,7),$D50&gt;=AY$4),IF(MAX(AY$4,$C50)&lt;=$C50+ROUND(($D50-$C50+1)*$E50,0)-1,"d","r"),"")))</f>
        <v/>
      </c>
      <c r="AZ50" s="47" t="str">
        <f aca="false">IF(OR($C50="",$D50=""),"",IF(Tasks!$D50="Milestone",IF(AND($C50&gt;=AZ$4,$C50&lt;AZ$4+IF($D$3="Day",1,7)),"◆",""),IF(AND($C50&lt;AZ$4+IF($D$3="Day",1,7),$D50&gt;=AZ$4),IF(MAX(AZ$4,$C50)&lt;=$C50+ROUND(($D50-$C50+1)*$E50,0)-1,"d","r"),"")))</f>
        <v/>
      </c>
      <c r="BA50" s="47" t="str">
        <f aca="false">IF(OR($C50="",$D50=""),"",IF(Tasks!$D50="Milestone",IF(AND($C50&gt;=BA$4,$C50&lt;BA$4+IF($D$3="Day",1,7)),"◆",""),IF(AND($C50&lt;BA$4+IF($D$3="Day",1,7),$D50&gt;=BA$4),IF(MAX(BA$4,$C50)&lt;=$C50+ROUND(($D50-$C50+1)*$E50,0)-1,"d","r"),"")))</f>
        <v/>
      </c>
      <c r="BB50" s="47" t="str">
        <f aca="false">IF(OR($C50="",$D50=""),"",IF(Tasks!$D50="Milestone",IF(AND($C50&gt;=BB$4,$C50&lt;BB$4+IF($D$3="Day",1,7)),"◆",""),IF(AND($C50&lt;BB$4+IF($D$3="Day",1,7),$D50&gt;=BB$4),IF(MAX(BB$4,$C50)&lt;=$C50+ROUND(($D50-$C50+1)*$E50,0)-1,"d","r"),"")))</f>
        <v/>
      </c>
      <c r="BC50" s="47" t="str">
        <f aca="false">IF(OR($C50="",$D50=""),"",IF(Tasks!$D50="Milestone",IF(AND($C50&gt;=BC$4,$C50&lt;BC$4+IF($D$3="Day",1,7)),"◆",""),IF(AND($C50&lt;BC$4+IF($D$3="Day",1,7),$D50&gt;=BC$4),IF(MAX(BC$4,$C50)&lt;=$C50+ROUND(($D50-$C50+1)*$E50,0)-1,"d","r"),"")))</f>
        <v/>
      </c>
      <c r="BD50" s="47" t="str">
        <f aca="false">IF(OR($C50="",$D50=""),"",IF(Tasks!$D50="Milestone",IF(AND($C50&gt;=BD$4,$C50&lt;BD$4+IF($D$3="Day",1,7)),"◆",""),IF(AND($C50&lt;BD$4+IF($D$3="Day",1,7),$D50&gt;=BD$4),IF(MAX(BD$4,$C50)&lt;=$C50+ROUND(($D50-$C50+1)*$E50,0)-1,"d","r"),"")))</f>
        <v/>
      </c>
      <c r="BE50" s="47" t="str">
        <f aca="false">IF(OR($C50="",$D50=""),"",IF(Tasks!$D50="Milestone",IF(AND($C50&gt;=BE$4,$C50&lt;BE$4+IF($D$3="Day",1,7)),"◆",""),IF(AND($C50&lt;BE$4+IF($D$3="Day",1,7),$D50&gt;=BE$4),IF(MAX(BE$4,$C50)&lt;=$C50+ROUND(($D50-$C50+1)*$E50,0)-1,"d","r"),"")))</f>
        <v/>
      </c>
    </row>
    <row r="51" customFormat="false" ht="18" hidden="false" customHeight="true" outlineLevel="0" collapsed="false">
      <c r="A51" s="43" t="str">
        <f aca="false">IF(Tasks!$B51="","",IF(Tasks!$D51="Milestone","◆ ","")&amp;Tasks!B51)</f>
        <v/>
      </c>
      <c r="B51" s="44" t="str">
        <f aca="false">IF(Tasks!$B51="","",IF(Tasks!C51="","",Tasks!C51))</f>
        <v/>
      </c>
      <c r="C51" s="45" t="str">
        <f aca="false">IF(OR(Tasks!$B51="",Tasks!E51=""),"",Tasks!E51)</f>
        <v/>
      </c>
      <c r="D51" s="45" t="str">
        <f aca="false">IF(Tasks!$B51="","",Tasks!G51)</f>
        <v/>
      </c>
      <c r="E51" s="46" t="str">
        <f aca="false">IF(Tasks!$B51="","",N(Tasks!H51))</f>
        <v/>
      </c>
      <c r="F51" s="47" t="str">
        <f aca="false">IF(OR($C51="",$D51=""),"",IF(Tasks!$D51="Milestone",IF(AND($C51&gt;=F$4,$C51&lt;F$4+IF($D$3="Day",1,7)),"◆",""),IF(AND($C51&lt;F$4+IF($D$3="Day",1,7),$D51&gt;=F$4),IF(MAX(F$4,$C51)&lt;=$C51+ROUND(($D51-$C51+1)*$E51,0)-1,"d","r"),"")))</f>
        <v/>
      </c>
      <c r="G51" s="47" t="str">
        <f aca="false">IF(OR($C51="",$D51=""),"",IF(Tasks!$D51="Milestone",IF(AND($C51&gt;=G$4,$C51&lt;G$4+IF($D$3="Day",1,7)),"◆",""),IF(AND($C51&lt;G$4+IF($D$3="Day",1,7),$D51&gt;=G$4),IF(MAX(G$4,$C51)&lt;=$C51+ROUND(($D51-$C51+1)*$E51,0)-1,"d","r"),"")))</f>
        <v/>
      </c>
      <c r="H51" s="47" t="str">
        <f aca="false">IF(OR($C51="",$D51=""),"",IF(Tasks!$D51="Milestone",IF(AND($C51&gt;=H$4,$C51&lt;H$4+IF($D$3="Day",1,7)),"◆",""),IF(AND($C51&lt;H$4+IF($D$3="Day",1,7),$D51&gt;=H$4),IF(MAX(H$4,$C51)&lt;=$C51+ROUND(($D51-$C51+1)*$E51,0)-1,"d","r"),"")))</f>
        <v/>
      </c>
      <c r="I51" s="47" t="str">
        <f aca="false">IF(OR($C51="",$D51=""),"",IF(Tasks!$D51="Milestone",IF(AND($C51&gt;=I$4,$C51&lt;I$4+IF($D$3="Day",1,7)),"◆",""),IF(AND($C51&lt;I$4+IF($D$3="Day",1,7),$D51&gt;=I$4),IF(MAX(I$4,$C51)&lt;=$C51+ROUND(($D51-$C51+1)*$E51,0)-1,"d","r"),"")))</f>
        <v/>
      </c>
      <c r="J51" s="47" t="str">
        <f aca="false">IF(OR($C51="",$D51=""),"",IF(Tasks!$D51="Milestone",IF(AND($C51&gt;=J$4,$C51&lt;J$4+IF($D$3="Day",1,7)),"◆",""),IF(AND($C51&lt;J$4+IF($D$3="Day",1,7),$D51&gt;=J$4),IF(MAX(J$4,$C51)&lt;=$C51+ROUND(($D51-$C51+1)*$E51,0)-1,"d","r"),"")))</f>
        <v/>
      </c>
      <c r="K51" s="47" t="str">
        <f aca="false">IF(OR($C51="",$D51=""),"",IF(Tasks!$D51="Milestone",IF(AND($C51&gt;=K$4,$C51&lt;K$4+IF($D$3="Day",1,7)),"◆",""),IF(AND($C51&lt;K$4+IF($D$3="Day",1,7),$D51&gt;=K$4),IF(MAX(K$4,$C51)&lt;=$C51+ROUND(($D51-$C51+1)*$E51,0)-1,"d","r"),"")))</f>
        <v/>
      </c>
      <c r="L51" s="47" t="str">
        <f aca="false">IF(OR($C51="",$D51=""),"",IF(Tasks!$D51="Milestone",IF(AND($C51&gt;=L$4,$C51&lt;L$4+IF($D$3="Day",1,7)),"◆",""),IF(AND($C51&lt;L$4+IF($D$3="Day",1,7),$D51&gt;=L$4),IF(MAX(L$4,$C51)&lt;=$C51+ROUND(($D51-$C51+1)*$E51,0)-1,"d","r"),"")))</f>
        <v/>
      </c>
      <c r="M51" s="47" t="str">
        <f aca="false">IF(OR($C51="",$D51=""),"",IF(Tasks!$D51="Milestone",IF(AND($C51&gt;=M$4,$C51&lt;M$4+IF($D$3="Day",1,7)),"◆",""),IF(AND($C51&lt;M$4+IF($D$3="Day",1,7),$D51&gt;=M$4),IF(MAX(M$4,$C51)&lt;=$C51+ROUND(($D51-$C51+1)*$E51,0)-1,"d","r"),"")))</f>
        <v/>
      </c>
      <c r="N51" s="47" t="str">
        <f aca="false">IF(OR($C51="",$D51=""),"",IF(Tasks!$D51="Milestone",IF(AND($C51&gt;=N$4,$C51&lt;N$4+IF($D$3="Day",1,7)),"◆",""),IF(AND($C51&lt;N$4+IF($D$3="Day",1,7),$D51&gt;=N$4),IF(MAX(N$4,$C51)&lt;=$C51+ROUND(($D51-$C51+1)*$E51,0)-1,"d","r"),"")))</f>
        <v/>
      </c>
      <c r="O51" s="47" t="str">
        <f aca="false">IF(OR($C51="",$D51=""),"",IF(Tasks!$D51="Milestone",IF(AND($C51&gt;=O$4,$C51&lt;O$4+IF($D$3="Day",1,7)),"◆",""),IF(AND($C51&lt;O$4+IF($D$3="Day",1,7),$D51&gt;=O$4),IF(MAX(O$4,$C51)&lt;=$C51+ROUND(($D51-$C51+1)*$E51,0)-1,"d","r"),"")))</f>
        <v/>
      </c>
      <c r="P51" s="47" t="str">
        <f aca="false">IF(OR($C51="",$D51=""),"",IF(Tasks!$D51="Milestone",IF(AND($C51&gt;=P$4,$C51&lt;P$4+IF($D$3="Day",1,7)),"◆",""),IF(AND($C51&lt;P$4+IF($D$3="Day",1,7),$D51&gt;=P$4),IF(MAX(P$4,$C51)&lt;=$C51+ROUND(($D51-$C51+1)*$E51,0)-1,"d","r"),"")))</f>
        <v/>
      </c>
      <c r="Q51" s="47" t="str">
        <f aca="false">IF(OR($C51="",$D51=""),"",IF(Tasks!$D51="Milestone",IF(AND($C51&gt;=Q$4,$C51&lt;Q$4+IF($D$3="Day",1,7)),"◆",""),IF(AND($C51&lt;Q$4+IF($D$3="Day",1,7),$D51&gt;=Q$4),IF(MAX(Q$4,$C51)&lt;=$C51+ROUND(($D51-$C51+1)*$E51,0)-1,"d","r"),"")))</f>
        <v/>
      </c>
      <c r="R51" s="47" t="str">
        <f aca="false">IF(OR($C51="",$D51=""),"",IF(Tasks!$D51="Milestone",IF(AND($C51&gt;=R$4,$C51&lt;R$4+IF($D$3="Day",1,7)),"◆",""),IF(AND($C51&lt;R$4+IF($D$3="Day",1,7),$D51&gt;=R$4),IF(MAX(R$4,$C51)&lt;=$C51+ROUND(($D51-$C51+1)*$E51,0)-1,"d","r"),"")))</f>
        <v/>
      </c>
      <c r="S51" s="47" t="str">
        <f aca="false">IF(OR($C51="",$D51=""),"",IF(Tasks!$D51="Milestone",IF(AND($C51&gt;=S$4,$C51&lt;S$4+IF($D$3="Day",1,7)),"◆",""),IF(AND($C51&lt;S$4+IF($D$3="Day",1,7),$D51&gt;=S$4),IF(MAX(S$4,$C51)&lt;=$C51+ROUND(($D51-$C51+1)*$E51,0)-1,"d","r"),"")))</f>
        <v/>
      </c>
      <c r="T51" s="47" t="str">
        <f aca="false">IF(OR($C51="",$D51=""),"",IF(Tasks!$D51="Milestone",IF(AND($C51&gt;=T$4,$C51&lt;T$4+IF($D$3="Day",1,7)),"◆",""),IF(AND($C51&lt;T$4+IF($D$3="Day",1,7),$D51&gt;=T$4),IF(MAX(T$4,$C51)&lt;=$C51+ROUND(($D51-$C51+1)*$E51,0)-1,"d","r"),"")))</f>
        <v/>
      </c>
      <c r="U51" s="47" t="str">
        <f aca="false">IF(OR($C51="",$D51=""),"",IF(Tasks!$D51="Milestone",IF(AND($C51&gt;=U$4,$C51&lt;U$4+IF($D$3="Day",1,7)),"◆",""),IF(AND($C51&lt;U$4+IF($D$3="Day",1,7),$D51&gt;=U$4),IF(MAX(U$4,$C51)&lt;=$C51+ROUND(($D51-$C51+1)*$E51,0)-1,"d","r"),"")))</f>
        <v/>
      </c>
      <c r="V51" s="47" t="str">
        <f aca="false">IF(OR($C51="",$D51=""),"",IF(Tasks!$D51="Milestone",IF(AND($C51&gt;=V$4,$C51&lt;V$4+IF($D$3="Day",1,7)),"◆",""),IF(AND($C51&lt;V$4+IF($D$3="Day",1,7),$D51&gt;=V$4),IF(MAX(V$4,$C51)&lt;=$C51+ROUND(($D51-$C51+1)*$E51,0)-1,"d","r"),"")))</f>
        <v/>
      </c>
      <c r="W51" s="47" t="str">
        <f aca="false">IF(OR($C51="",$D51=""),"",IF(Tasks!$D51="Milestone",IF(AND($C51&gt;=W$4,$C51&lt;W$4+IF($D$3="Day",1,7)),"◆",""),IF(AND($C51&lt;W$4+IF($D$3="Day",1,7),$D51&gt;=W$4),IF(MAX(W$4,$C51)&lt;=$C51+ROUND(($D51-$C51+1)*$E51,0)-1,"d","r"),"")))</f>
        <v/>
      </c>
      <c r="X51" s="47" t="str">
        <f aca="false">IF(OR($C51="",$D51=""),"",IF(Tasks!$D51="Milestone",IF(AND($C51&gt;=X$4,$C51&lt;X$4+IF($D$3="Day",1,7)),"◆",""),IF(AND($C51&lt;X$4+IF($D$3="Day",1,7),$D51&gt;=X$4),IF(MAX(X$4,$C51)&lt;=$C51+ROUND(($D51-$C51+1)*$E51,0)-1,"d","r"),"")))</f>
        <v/>
      </c>
      <c r="Y51" s="47" t="str">
        <f aca="false">IF(OR($C51="",$D51=""),"",IF(Tasks!$D51="Milestone",IF(AND($C51&gt;=Y$4,$C51&lt;Y$4+IF($D$3="Day",1,7)),"◆",""),IF(AND($C51&lt;Y$4+IF($D$3="Day",1,7),$D51&gt;=Y$4),IF(MAX(Y$4,$C51)&lt;=$C51+ROUND(($D51-$C51+1)*$E51,0)-1,"d","r"),"")))</f>
        <v/>
      </c>
      <c r="Z51" s="47" t="str">
        <f aca="false">IF(OR($C51="",$D51=""),"",IF(Tasks!$D51="Milestone",IF(AND($C51&gt;=Z$4,$C51&lt;Z$4+IF($D$3="Day",1,7)),"◆",""),IF(AND($C51&lt;Z$4+IF($D$3="Day",1,7),$D51&gt;=Z$4),IF(MAX(Z$4,$C51)&lt;=$C51+ROUND(($D51-$C51+1)*$E51,0)-1,"d","r"),"")))</f>
        <v/>
      </c>
      <c r="AA51" s="47" t="str">
        <f aca="false">IF(OR($C51="",$D51=""),"",IF(Tasks!$D51="Milestone",IF(AND($C51&gt;=AA$4,$C51&lt;AA$4+IF($D$3="Day",1,7)),"◆",""),IF(AND($C51&lt;AA$4+IF($D$3="Day",1,7),$D51&gt;=AA$4),IF(MAX(AA$4,$C51)&lt;=$C51+ROUND(($D51-$C51+1)*$E51,0)-1,"d","r"),"")))</f>
        <v/>
      </c>
      <c r="AB51" s="47" t="str">
        <f aca="false">IF(OR($C51="",$D51=""),"",IF(Tasks!$D51="Milestone",IF(AND($C51&gt;=AB$4,$C51&lt;AB$4+IF($D$3="Day",1,7)),"◆",""),IF(AND($C51&lt;AB$4+IF($D$3="Day",1,7),$D51&gt;=AB$4),IF(MAX(AB$4,$C51)&lt;=$C51+ROUND(($D51-$C51+1)*$E51,0)-1,"d","r"),"")))</f>
        <v/>
      </c>
      <c r="AC51" s="47" t="str">
        <f aca="false">IF(OR($C51="",$D51=""),"",IF(Tasks!$D51="Milestone",IF(AND($C51&gt;=AC$4,$C51&lt;AC$4+IF($D$3="Day",1,7)),"◆",""),IF(AND($C51&lt;AC$4+IF($D$3="Day",1,7),$D51&gt;=AC$4),IF(MAX(AC$4,$C51)&lt;=$C51+ROUND(($D51-$C51+1)*$E51,0)-1,"d","r"),"")))</f>
        <v/>
      </c>
      <c r="AD51" s="47" t="str">
        <f aca="false">IF(OR($C51="",$D51=""),"",IF(Tasks!$D51="Milestone",IF(AND($C51&gt;=AD$4,$C51&lt;AD$4+IF($D$3="Day",1,7)),"◆",""),IF(AND($C51&lt;AD$4+IF($D$3="Day",1,7),$D51&gt;=AD$4),IF(MAX(AD$4,$C51)&lt;=$C51+ROUND(($D51-$C51+1)*$E51,0)-1,"d","r"),"")))</f>
        <v/>
      </c>
      <c r="AE51" s="47" t="str">
        <f aca="false">IF(OR($C51="",$D51=""),"",IF(Tasks!$D51="Milestone",IF(AND($C51&gt;=AE$4,$C51&lt;AE$4+IF($D$3="Day",1,7)),"◆",""),IF(AND($C51&lt;AE$4+IF($D$3="Day",1,7),$D51&gt;=AE$4),IF(MAX(AE$4,$C51)&lt;=$C51+ROUND(($D51-$C51+1)*$E51,0)-1,"d","r"),"")))</f>
        <v/>
      </c>
      <c r="AF51" s="47" t="str">
        <f aca="false">IF(OR($C51="",$D51=""),"",IF(Tasks!$D51="Milestone",IF(AND($C51&gt;=AF$4,$C51&lt;AF$4+IF($D$3="Day",1,7)),"◆",""),IF(AND($C51&lt;AF$4+IF($D$3="Day",1,7),$D51&gt;=AF$4),IF(MAX(AF$4,$C51)&lt;=$C51+ROUND(($D51-$C51+1)*$E51,0)-1,"d","r"),"")))</f>
        <v/>
      </c>
      <c r="AG51" s="47" t="str">
        <f aca="false">IF(OR($C51="",$D51=""),"",IF(Tasks!$D51="Milestone",IF(AND($C51&gt;=AG$4,$C51&lt;AG$4+IF($D$3="Day",1,7)),"◆",""),IF(AND($C51&lt;AG$4+IF($D$3="Day",1,7),$D51&gt;=AG$4),IF(MAX(AG$4,$C51)&lt;=$C51+ROUND(($D51-$C51+1)*$E51,0)-1,"d","r"),"")))</f>
        <v/>
      </c>
      <c r="AH51" s="47" t="str">
        <f aca="false">IF(OR($C51="",$D51=""),"",IF(Tasks!$D51="Milestone",IF(AND($C51&gt;=AH$4,$C51&lt;AH$4+IF($D$3="Day",1,7)),"◆",""),IF(AND($C51&lt;AH$4+IF($D$3="Day",1,7),$D51&gt;=AH$4),IF(MAX(AH$4,$C51)&lt;=$C51+ROUND(($D51-$C51+1)*$E51,0)-1,"d","r"),"")))</f>
        <v/>
      </c>
      <c r="AI51" s="47" t="str">
        <f aca="false">IF(OR($C51="",$D51=""),"",IF(Tasks!$D51="Milestone",IF(AND($C51&gt;=AI$4,$C51&lt;AI$4+IF($D$3="Day",1,7)),"◆",""),IF(AND($C51&lt;AI$4+IF($D$3="Day",1,7),$D51&gt;=AI$4),IF(MAX(AI$4,$C51)&lt;=$C51+ROUND(($D51-$C51+1)*$E51,0)-1,"d","r"),"")))</f>
        <v/>
      </c>
      <c r="AJ51" s="47" t="str">
        <f aca="false">IF(OR($C51="",$D51=""),"",IF(Tasks!$D51="Milestone",IF(AND($C51&gt;=AJ$4,$C51&lt;AJ$4+IF($D$3="Day",1,7)),"◆",""),IF(AND($C51&lt;AJ$4+IF($D$3="Day",1,7),$D51&gt;=AJ$4),IF(MAX(AJ$4,$C51)&lt;=$C51+ROUND(($D51-$C51+1)*$E51,0)-1,"d","r"),"")))</f>
        <v/>
      </c>
      <c r="AK51" s="47" t="str">
        <f aca="false">IF(OR($C51="",$D51=""),"",IF(Tasks!$D51="Milestone",IF(AND($C51&gt;=AK$4,$C51&lt;AK$4+IF($D$3="Day",1,7)),"◆",""),IF(AND($C51&lt;AK$4+IF($D$3="Day",1,7),$D51&gt;=AK$4),IF(MAX(AK$4,$C51)&lt;=$C51+ROUND(($D51-$C51+1)*$E51,0)-1,"d","r"),"")))</f>
        <v/>
      </c>
      <c r="AL51" s="47" t="str">
        <f aca="false">IF(OR($C51="",$D51=""),"",IF(Tasks!$D51="Milestone",IF(AND($C51&gt;=AL$4,$C51&lt;AL$4+IF($D$3="Day",1,7)),"◆",""),IF(AND($C51&lt;AL$4+IF($D$3="Day",1,7),$D51&gt;=AL$4),IF(MAX(AL$4,$C51)&lt;=$C51+ROUND(($D51-$C51+1)*$E51,0)-1,"d","r"),"")))</f>
        <v/>
      </c>
      <c r="AM51" s="47" t="str">
        <f aca="false">IF(OR($C51="",$D51=""),"",IF(Tasks!$D51="Milestone",IF(AND($C51&gt;=AM$4,$C51&lt;AM$4+IF($D$3="Day",1,7)),"◆",""),IF(AND($C51&lt;AM$4+IF($D$3="Day",1,7),$D51&gt;=AM$4),IF(MAX(AM$4,$C51)&lt;=$C51+ROUND(($D51-$C51+1)*$E51,0)-1,"d","r"),"")))</f>
        <v/>
      </c>
      <c r="AN51" s="47" t="str">
        <f aca="false">IF(OR($C51="",$D51=""),"",IF(Tasks!$D51="Milestone",IF(AND($C51&gt;=AN$4,$C51&lt;AN$4+IF($D$3="Day",1,7)),"◆",""),IF(AND($C51&lt;AN$4+IF($D$3="Day",1,7),$D51&gt;=AN$4),IF(MAX(AN$4,$C51)&lt;=$C51+ROUND(($D51-$C51+1)*$E51,0)-1,"d","r"),"")))</f>
        <v/>
      </c>
      <c r="AO51" s="47" t="str">
        <f aca="false">IF(OR($C51="",$D51=""),"",IF(Tasks!$D51="Milestone",IF(AND($C51&gt;=AO$4,$C51&lt;AO$4+IF($D$3="Day",1,7)),"◆",""),IF(AND($C51&lt;AO$4+IF($D$3="Day",1,7),$D51&gt;=AO$4),IF(MAX(AO$4,$C51)&lt;=$C51+ROUND(($D51-$C51+1)*$E51,0)-1,"d","r"),"")))</f>
        <v/>
      </c>
      <c r="AP51" s="47" t="str">
        <f aca="false">IF(OR($C51="",$D51=""),"",IF(Tasks!$D51="Milestone",IF(AND($C51&gt;=AP$4,$C51&lt;AP$4+IF($D$3="Day",1,7)),"◆",""),IF(AND($C51&lt;AP$4+IF($D$3="Day",1,7),$D51&gt;=AP$4),IF(MAX(AP$4,$C51)&lt;=$C51+ROUND(($D51-$C51+1)*$E51,0)-1,"d","r"),"")))</f>
        <v/>
      </c>
      <c r="AQ51" s="47" t="str">
        <f aca="false">IF(OR($C51="",$D51=""),"",IF(Tasks!$D51="Milestone",IF(AND($C51&gt;=AQ$4,$C51&lt;AQ$4+IF($D$3="Day",1,7)),"◆",""),IF(AND($C51&lt;AQ$4+IF($D$3="Day",1,7),$D51&gt;=AQ$4),IF(MAX(AQ$4,$C51)&lt;=$C51+ROUND(($D51-$C51+1)*$E51,0)-1,"d","r"),"")))</f>
        <v/>
      </c>
      <c r="AR51" s="47" t="str">
        <f aca="false">IF(OR($C51="",$D51=""),"",IF(Tasks!$D51="Milestone",IF(AND($C51&gt;=AR$4,$C51&lt;AR$4+IF($D$3="Day",1,7)),"◆",""),IF(AND($C51&lt;AR$4+IF($D$3="Day",1,7),$D51&gt;=AR$4),IF(MAX(AR$4,$C51)&lt;=$C51+ROUND(($D51-$C51+1)*$E51,0)-1,"d","r"),"")))</f>
        <v/>
      </c>
      <c r="AS51" s="47" t="str">
        <f aca="false">IF(OR($C51="",$D51=""),"",IF(Tasks!$D51="Milestone",IF(AND($C51&gt;=AS$4,$C51&lt;AS$4+IF($D$3="Day",1,7)),"◆",""),IF(AND($C51&lt;AS$4+IF($D$3="Day",1,7),$D51&gt;=AS$4),IF(MAX(AS$4,$C51)&lt;=$C51+ROUND(($D51-$C51+1)*$E51,0)-1,"d","r"),"")))</f>
        <v/>
      </c>
      <c r="AT51" s="47" t="str">
        <f aca="false">IF(OR($C51="",$D51=""),"",IF(Tasks!$D51="Milestone",IF(AND($C51&gt;=AT$4,$C51&lt;AT$4+IF($D$3="Day",1,7)),"◆",""),IF(AND($C51&lt;AT$4+IF($D$3="Day",1,7),$D51&gt;=AT$4),IF(MAX(AT$4,$C51)&lt;=$C51+ROUND(($D51-$C51+1)*$E51,0)-1,"d","r"),"")))</f>
        <v/>
      </c>
      <c r="AU51" s="47" t="str">
        <f aca="false">IF(OR($C51="",$D51=""),"",IF(Tasks!$D51="Milestone",IF(AND($C51&gt;=AU$4,$C51&lt;AU$4+IF($D$3="Day",1,7)),"◆",""),IF(AND($C51&lt;AU$4+IF($D$3="Day",1,7),$D51&gt;=AU$4),IF(MAX(AU$4,$C51)&lt;=$C51+ROUND(($D51-$C51+1)*$E51,0)-1,"d","r"),"")))</f>
        <v/>
      </c>
      <c r="AV51" s="47" t="str">
        <f aca="false">IF(OR($C51="",$D51=""),"",IF(Tasks!$D51="Milestone",IF(AND($C51&gt;=AV$4,$C51&lt;AV$4+IF($D$3="Day",1,7)),"◆",""),IF(AND($C51&lt;AV$4+IF($D$3="Day",1,7),$D51&gt;=AV$4),IF(MAX(AV$4,$C51)&lt;=$C51+ROUND(($D51-$C51+1)*$E51,0)-1,"d","r"),"")))</f>
        <v/>
      </c>
      <c r="AW51" s="47" t="str">
        <f aca="false">IF(OR($C51="",$D51=""),"",IF(Tasks!$D51="Milestone",IF(AND($C51&gt;=AW$4,$C51&lt;AW$4+IF($D$3="Day",1,7)),"◆",""),IF(AND($C51&lt;AW$4+IF($D$3="Day",1,7),$D51&gt;=AW$4),IF(MAX(AW$4,$C51)&lt;=$C51+ROUND(($D51-$C51+1)*$E51,0)-1,"d","r"),"")))</f>
        <v/>
      </c>
      <c r="AX51" s="47" t="str">
        <f aca="false">IF(OR($C51="",$D51=""),"",IF(Tasks!$D51="Milestone",IF(AND($C51&gt;=AX$4,$C51&lt;AX$4+IF($D$3="Day",1,7)),"◆",""),IF(AND($C51&lt;AX$4+IF($D$3="Day",1,7),$D51&gt;=AX$4),IF(MAX(AX$4,$C51)&lt;=$C51+ROUND(($D51-$C51+1)*$E51,0)-1,"d","r"),"")))</f>
        <v/>
      </c>
      <c r="AY51" s="47" t="str">
        <f aca="false">IF(OR($C51="",$D51=""),"",IF(Tasks!$D51="Milestone",IF(AND($C51&gt;=AY$4,$C51&lt;AY$4+IF($D$3="Day",1,7)),"◆",""),IF(AND($C51&lt;AY$4+IF($D$3="Day",1,7),$D51&gt;=AY$4),IF(MAX(AY$4,$C51)&lt;=$C51+ROUND(($D51-$C51+1)*$E51,0)-1,"d","r"),"")))</f>
        <v/>
      </c>
      <c r="AZ51" s="47" t="str">
        <f aca="false">IF(OR($C51="",$D51=""),"",IF(Tasks!$D51="Milestone",IF(AND($C51&gt;=AZ$4,$C51&lt;AZ$4+IF($D$3="Day",1,7)),"◆",""),IF(AND($C51&lt;AZ$4+IF($D$3="Day",1,7),$D51&gt;=AZ$4),IF(MAX(AZ$4,$C51)&lt;=$C51+ROUND(($D51-$C51+1)*$E51,0)-1,"d","r"),"")))</f>
        <v/>
      </c>
      <c r="BA51" s="47" t="str">
        <f aca="false">IF(OR($C51="",$D51=""),"",IF(Tasks!$D51="Milestone",IF(AND($C51&gt;=BA$4,$C51&lt;BA$4+IF($D$3="Day",1,7)),"◆",""),IF(AND($C51&lt;BA$4+IF($D$3="Day",1,7),$D51&gt;=BA$4),IF(MAX(BA$4,$C51)&lt;=$C51+ROUND(($D51-$C51+1)*$E51,0)-1,"d","r"),"")))</f>
        <v/>
      </c>
      <c r="BB51" s="47" t="str">
        <f aca="false">IF(OR($C51="",$D51=""),"",IF(Tasks!$D51="Milestone",IF(AND($C51&gt;=BB$4,$C51&lt;BB$4+IF($D$3="Day",1,7)),"◆",""),IF(AND($C51&lt;BB$4+IF($D$3="Day",1,7),$D51&gt;=BB$4),IF(MAX(BB$4,$C51)&lt;=$C51+ROUND(($D51-$C51+1)*$E51,0)-1,"d","r"),"")))</f>
        <v/>
      </c>
      <c r="BC51" s="47" t="str">
        <f aca="false">IF(OR($C51="",$D51=""),"",IF(Tasks!$D51="Milestone",IF(AND($C51&gt;=BC$4,$C51&lt;BC$4+IF($D$3="Day",1,7)),"◆",""),IF(AND($C51&lt;BC$4+IF($D$3="Day",1,7),$D51&gt;=BC$4),IF(MAX(BC$4,$C51)&lt;=$C51+ROUND(($D51-$C51+1)*$E51,0)-1,"d","r"),"")))</f>
        <v/>
      </c>
      <c r="BD51" s="47" t="str">
        <f aca="false">IF(OR($C51="",$D51=""),"",IF(Tasks!$D51="Milestone",IF(AND($C51&gt;=BD$4,$C51&lt;BD$4+IF($D$3="Day",1,7)),"◆",""),IF(AND($C51&lt;BD$4+IF($D$3="Day",1,7),$D51&gt;=BD$4),IF(MAX(BD$4,$C51)&lt;=$C51+ROUND(($D51-$C51+1)*$E51,0)-1,"d","r"),"")))</f>
        <v/>
      </c>
      <c r="BE51" s="47" t="str">
        <f aca="false">IF(OR($C51="",$D51=""),"",IF(Tasks!$D51="Milestone",IF(AND($C51&gt;=BE$4,$C51&lt;BE$4+IF($D$3="Day",1,7)),"◆",""),IF(AND($C51&lt;BE$4+IF($D$3="Day",1,7),$D51&gt;=BE$4),IF(MAX(BE$4,$C51)&lt;=$C51+ROUND(($D51-$C51+1)*$E51,0)-1,"d","r"),"")))</f>
        <v/>
      </c>
    </row>
    <row r="52" customFormat="false" ht="18" hidden="false" customHeight="true" outlineLevel="0" collapsed="false">
      <c r="A52" s="43" t="str">
        <f aca="false">IF(Tasks!$B52="","",IF(Tasks!$D52="Milestone","◆ ","")&amp;Tasks!B52)</f>
        <v/>
      </c>
      <c r="B52" s="44" t="str">
        <f aca="false">IF(Tasks!$B52="","",IF(Tasks!C52="","",Tasks!C52))</f>
        <v/>
      </c>
      <c r="C52" s="45" t="str">
        <f aca="false">IF(OR(Tasks!$B52="",Tasks!E52=""),"",Tasks!E52)</f>
        <v/>
      </c>
      <c r="D52" s="45" t="str">
        <f aca="false">IF(Tasks!$B52="","",Tasks!G52)</f>
        <v/>
      </c>
      <c r="E52" s="46" t="str">
        <f aca="false">IF(Tasks!$B52="","",N(Tasks!H52))</f>
        <v/>
      </c>
      <c r="F52" s="47" t="str">
        <f aca="false">IF(OR($C52="",$D52=""),"",IF(Tasks!$D52="Milestone",IF(AND($C52&gt;=F$4,$C52&lt;F$4+IF($D$3="Day",1,7)),"◆",""),IF(AND($C52&lt;F$4+IF($D$3="Day",1,7),$D52&gt;=F$4),IF(MAX(F$4,$C52)&lt;=$C52+ROUND(($D52-$C52+1)*$E52,0)-1,"d","r"),"")))</f>
        <v/>
      </c>
      <c r="G52" s="47" t="str">
        <f aca="false">IF(OR($C52="",$D52=""),"",IF(Tasks!$D52="Milestone",IF(AND($C52&gt;=G$4,$C52&lt;G$4+IF($D$3="Day",1,7)),"◆",""),IF(AND($C52&lt;G$4+IF($D$3="Day",1,7),$D52&gt;=G$4),IF(MAX(G$4,$C52)&lt;=$C52+ROUND(($D52-$C52+1)*$E52,0)-1,"d","r"),"")))</f>
        <v/>
      </c>
      <c r="H52" s="47" t="str">
        <f aca="false">IF(OR($C52="",$D52=""),"",IF(Tasks!$D52="Milestone",IF(AND($C52&gt;=H$4,$C52&lt;H$4+IF($D$3="Day",1,7)),"◆",""),IF(AND($C52&lt;H$4+IF($D$3="Day",1,7),$D52&gt;=H$4),IF(MAX(H$4,$C52)&lt;=$C52+ROUND(($D52-$C52+1)*$E52,0)-1,"d","r"),"")))</f>
        <v/>
      </c>
      <c r="I52" s="47" t="str">
        <f aca="false">IF(OR($C52="",$D52=""),"",IF(Tasks!$D52="Milestone",IF(AND($C52&gt;=I$4,$C52&lt;I$4+IF($D$3="Day",1,7)),"◆",""),IF(AND($C52&lt;I$4+IF($D$3="Day",1,7),$D52&gt;=I$4),IF(MAX(I$4,$C52)&lt;=$C52+ROUND(($D52-$C52+1)*$E52,0)-1,"d","r"),"")))</f>
        <v/>
      </c>
      <c r="J52" s="47" t="str">
        <f aca="false">IF(OR($C52="",$D52=""),"",IF(Tasks!$D52="Milestone",IF(AND($C52&gt;=J$4,$C52&lt;J$4+IF($D$3="Day",1,7)),"◆",""),IF(AND($C52&lt;J$4+IF($D$3="Day",1,7),$D52&gt;=J$4),IF(MAX(J$4,$C52)&lt;=$C52+ROUND(($D52-$C52+1)*$E52,0)-1,"d","r"),"")))</f>
        <v/>
      </c>
      <c r="K52" s="47" t="str">
        <f aca="false">IF(OR($C52="",$D52=""),"",IF(Tasks!$D52="Milestone",IF(AND($C52&gt;=K$4,$C52&lt;K$4+IF($D$3="Day",1,7)),"◆",""),IF(AND($C52&lt;K$4+IF($D$3="Day",1,7),$D52&gt;=K$4),IF(MAX(K$4,$C52)&lt;=$C52+ROUND(($D52-$C52+1)*$E52,0)-1,"d","r"),"")))</f>
        <v/>
      </c>
      <c r="L52" s="47" t="str">
        <f aca="false">IF(OR($C52="",$D52=""),"",IF(Tasks!$D52="Milestone",IF(AND($C52&gt;=L$4,$C52&lt;L$4+IF($D$3="Day",1,7)),"◆",""),IF(AND($C52&lt;L$4+IF($D$3="Day",1,7),$D52&gt;=L$4),IF(MAX(L$4,$C52)&lt;=$C52+ROUND(($D52-$C52+1)*$E52,0)-1,"d","r"),"")))</f>
        <v/>
      </c>
      <c r="M52" s="47" t="str">
        <f aca="false">IF(OR($C52="",$D52=""),"",IF(Tasks!$D52="Milestone",IF(AND($C52&gt;=M$4,$C52&lt;M$4+IF($D$3="Day",1,7)),"◆",""),IF(AND($C52&lt;M$4+IF($D$3="Day",1,7),$D52&gt;=M$4),IF(MAX(M$4,$C52)&lt;=$C52+ROUND(($D52-$C52+1)*$E52,0)-1,"d","r"),"")))</f>
        <v/>
      </c>
      <c r="N52" s="47" t="str">
        <f aca="false">IF(OR($C52="",$D52=""),"",IF(Tasks!$D52="Milestone",IF(AND($C52&gt;=N$4,$C52&lt;N$4+IF($D$3="Day",1,7)),"◆",""),IF(AND($C52&lt;N$4+IF($D$3="Day",1,7),$D52&gt;=N$4),IF(MAX(N$4,$C52)&lt;=$C52+ROUND(($D52-$C52+1)*$E52,0)-1,"d","r"),"")))</f>
        <v/>
      </c>
      <c r="O52" s="47" t="str">
        <f aca="false">IF(OR($C52="",$D52=""),"",IF(Tasks!$D52="Milestone",IF(AND($C52&gt;=O$4,$C52&lt;O$4+IF($D$3="Day",1,7)),"◆",""),IF(AND($C52&lt;O$4+IF($D$3="Day",1,7),$D52&gt;=O$4),IF(MAX(O$4,$C52)&lt;=$C52+ROUND(($D52-$C52+1)*$E52,0)-1,"d","r"),"")))</f>
        <v/>
      </c>
      <c r="P52" s="47" t="str">
        <f aca="false">IF(OR($C52="",$D52=""),"",IF(Tasks!$D52="Milestone",IF(AND($C52&gt;=P$4,$C52&lt;P$4+IF($D$3="Day",1,7)),"◆",""),IF(AND($C52&lt;P$4+IF($D$3="Day",1,7),$D52&gt;=P$4),IF(MAX(P$4,$C52)&lt;=$C52+ROUND(($D52-$C52+1)*$E52,0)-1,"d","r"),"")))</f>
        <v/>
      </c>
      <c r="Q52" s="47" t="str">
        <f aca="false">IF(OR($C52="",$D52=""),"",IF(Tasks!$D52="Milestone",IF(AND($C52&gt;=Q$4,$C52&lt;Q$4+IF($D$3="Day",1,7)),"◆",""),IF(AND($C52&lt;Q$4+IF($D$3="Day",1,7),$D52&gt;=Q$4),IF(MAX(Q$4,$C52)&lt;=$C52+ROUND(($D52-$C52+1)*$E52,0)-1,"d","r"),"")))</f>
        <v/>
      </c>
      <c r="R52" s="47" t="str">
        <f aca="false">IF(OR($C52="",$D52=""),"",IF(Tasks!$D52="Milestone",IF(AND($C52&gt;=R$4,$C52&lt;R$4+IF($D$3="Day",1,7)),"◆",""),IF(AND($C52&lt;R$4+IF($D$3="Day",1,7),$D52&gt;=R$4),IF(MAX(R$4,$C52)&lt;=$C52+ROUND(($D52-$C52+1)*$E52,0)-1,"d","r"),"")))</f>
        <v/>
      </c>
      <c r="S52" s="47" t="str">
        <f aca="false">IF(OR($C52="",$D52=""),"",IF(Tasks!$D52="Milestone",IF(AND($C52&gt;=S$4,$C52&lt;S$4+IF($D$3="Day",1,7)),"◆",""),IF(AND($C52&lt;S$4+IF($D$3="Day",1,7),$D52&gt;=S$4),IF(MAX(S$4,$C52)&lt;=$C52+ROUND(($D52-$C52+1)*$E52,0)-1,"d","r"),"")))</f>
        <v/>
      </c>
      <c r="T52" s="47" t="str">
        <f aca="false">IF(OR($C52="",$D52=""),"",IF(Tasks!$D52="Milestone",IF(AND($C52&gt;=T$4,$C52&lt;T$4+IF($D$3="Day",1,7)),"◆",""),IF(AND($C52&lt;T$4+IF($D$3="Day",1,7),$D52&gt;=T$4),IF(MAX(T$4,$C52)&lt;=$C52+ROUND(($D52-$C52+1)*$E52,0)-1,"d","r"),"")))</f>
        <v/>
      </c>
      <c r="U52" s="47" t="str">
        <f aca="false">IF(OR($C52="",$D52=""),"",IF(Tasks!$D52="Milestone",IF(AND($C52&gt;=U$4,$C52&lt;U$4+IF($D$3="Day",1,7)),"◆",""),IF(AND($C52&lt;U$4+IF($D$3="Day",1,7),$D52&gt;=U$4),IF(MAX(U$4,$C52)&lt;=$C52+ROUND(($D52-$C52+1)*$E52,0)-1,"d","r"),"")))</f>
        <v/>
      </c>
      <c r="V52" s="47" t="str">
        <f aca="false">IF(OR($C52="",$D52=""),"",IF(Tasks!$D52="Milestone",IF(AND($C52&gt;=V$4,$C52&lt;V$4+IF($D$3="Day",1,7)),"◆",""),IF(AND($C52&lt;V$4+IF($D$3="Day",1,7),$D52&gt;=V$4),IF(MAX(V$4,$C52)&lt;=$C52+ROUND(($D52-$C52+1)*$E52,0)-1,"d","r"),"")))</f>
        <v/>
      </c>
      <c r="W52" s="47" t="str">
        <f aca="false">IF(OR($C52="",$D52=""),"",IF(Tasks!$D52="Milestone",IF(AND($C52&gt;=W$4,$C52&lt;W$4+IF($D$3="Day",1,7)),"◆",""),IF(AND($C52&lt;W$4+IF($D$3="Day",1,7),$D52&gt;=W$4),IF(MAX(W$4,$C52)&lt;=$C52+ROUND(($D52-$C52+1)*$E52,0)-1,"d","r"),"")))</f>
        <v/>
      </c>
      <c r="X52" s="47" t="str">
        <f aca="false">IF(OR($C52="",$D52=""),"",IF(Tasks!$D52="Milestone",IF(AND($C52&gt;=X$4,$C52&lt;X$4+IF($D$3="Day",1,7)),"◆",""),IF(AND($C52&lt;X$4+IF($D$3="Day",1,7),$D52&gt;=X$4),IF(MAX(X$4,$C52)&lt;=$C52+ROUND(($D52-$C52+1)*$E52,0)-1,"d","r"),"")))</f>
        <v/>
      </c>
      <c r="Y52" s="47" t="str">
        <f aca="false">IF(OR($C52="",$D52=""),"",IF(Tasks!$D52="Milestone",IF(AND($C52&gt;=Y$4,$C52&lt;Y$4+IF($D$3="Day",1,7)),"◆",""),IF(AND($C52&lt;Y$4+IF($D$3="Day",1,7),$D52&gt;=Y$4),IF(MAX(Y$4,$C52)&lt;=$C52+ROUND(($D52-$C52+1)*$E52,0)-1,"d","r"),"")))</f>
        <v/>
      </c>
      <c r="Z52" s="47" t="str">
        <f aca="false">IF(OR($C52="",$D52=""),"",IF(Tasks!$D52="Milestone",IF(AND($C52&gt;=Z$4,$C52&lt;Z$4+IF($D$3="Day",1,7)),"◆",""),IF(AND($C52&lt;Z$4+IF($D$3="Day",1,7),$D52&gt;=Z$4),IF(MAX(Z$4,$C52)&lt;=$C52+ROUND(($D52-$C52+1)*$E52,0)-1,"d","r"),"")))</f>
        <v/>
      </c>
      <c r="AA52" s="47" t="str">
        <f aca="false">IF(OR($C52="",$D52=""),"",IF(Tasks!$D52="Milestone",IF(AND($C52&gt;=AA$4,$C52&lt;AA$4+IF($D$3="Day",1,7)),"◆",""),IF(AND($C52&lt;AA$4+IF($D$3="Day",1,7),$D52&gt;=AA$4),IF(MAX(AA$4,$C52)&lt;=$C52+ROUND(($D52-$C52+1)*$E52,0)-1,"d","r"),"")))</f>
        <v/>
      </c>
      <c r="AB52" s="47" t="str">
        <f aca="false">IF(OR($C52="",$D52=""),"",IF(Tasks!$D52="Milestone",IF(AND($C52&gt;=AB$4,$C52&lt;AB$4+IF($D$3="Day",1,7)),"◆",""),IF(AND($C52&lt;AB$4+IF($D$3="Day",1,7),$D52&gt;=AB$4),IF(MAX(AB$4,$C52)&lt;=$C52+ROUND(($D52-$C52+1)*$E52,0)-1,"d","r"),"")))</f>
        <v/>
      </c>
      <c r="AC52" s="47" t="str">
        <f aca="false">IF(OR($C52="",$D52=""),"",IF(Tasks!$D52="Milestone",IF(AND($C52&gt;=AC$4,$C52&lt;AC$4+IF($D$3="Day",1,7)),"◆",""),IF(AND($C52&lt;AC$4+IF($D$3="Day",1,7),$D52&gt;=AC$4),IF(MAX(AC$4,$C52)&lt;=$C52+ROUND(($D52-$C52+1)*$E52,0)-1,"d","r"),"")))</f>
        <v/>
      </c>
      <c r="AD52" s="47" t="str">
        <f aca="false">IF(OR($C52="",$D52=""),"",IF(Tasks!$D52="Milestone",IF(AND($C52&gt;=AD$4,$C52&lt;AD$4+IF($D$3="Day",1,7)),"◆",""),IF(AND($C52&lt;AD$4+IF($D$3="Day",1,7),$D52&gt;=AD$4),IF(MAX(AD$4,$C52)&lt;=$C52+ROUND(($D52-$C52+1)*$E52,0)-1,"d","r"),"")))</f>
        <v/>
      </c>
      <c r="AE52" s="47" t="str">
        <f aca="false">IF(OR($C52="",$D52=""),"",IF(Tasks!$D52="Milestone",IF(AND($C52&gt;=AE$4,$C52&lt;AE$4+IF($D$3="Day",1,7)),"◆",""),IF(AND($C52&lt;AE$4+IF($D$3="Day",1,7),$D52&gt;=AE$4),IF(MAX(AE$4,$C52)&lt;=$C52+ROUND(($D52-$C52+1)*$E52,0)-1,"d","r"),"")))</f>
        <v/>
      </c>
      <c r="AF52" s="47" t="str">
        <f aca="false">IF(OR($C52="",$D52=""),"",IF(Tasks!$D52="Milestone",IF(AND($C52&gt;=AF$4,$C52&lt;AF$4+IF($D$3="Day",1,7)),"◆",""),IF(AND($C52&lt;AF$4+IF($D$3="Day",1,7),$D52&gt;=AF$4),IF(MAX(AF$4,$C52)&lt;=$C52+ROUND(($D52-$C52+1)*$E52,0)-1,"d","r"),"")))</f>
        <v/>
      </c>
      <c r="AG52" s="47" t="str">
        <f aca="false">IF(OR($C52="",$D52=""),"",IF(Tasks!$D52="Milestone",IF(AND($C52&gt;=AG$4,$C52&lt;AG$4+IF($D$3="Day",1,7)),"◆",""),IF(AND($C52&lt;AG$4+IF($D$3="Day",1,7),$D52&gt;=AG$4),IF(MAX(AG$4,$C52)&lt;=$C52+ROUND(($D52-$C52+1)*$E52,0)-1,"d","r"),"")))</f>
        <v/>
      </c>
      <c r="AH52" s="47" t="str">
        <f aca="false">IF(OR($C52="",$D52=""),"",IF(Tasks!$D52="Milestone",IF(AND($C52&gt;=AH$4,$C52&lt;AH$4+IF($D$3="Day",1,7)),"◆",""),IF(AND($C52&lt;AH$4+IF($D$3="Day",1,7),$D52&gt;=AH$4),IF(MAX(AH$4,$C52)&lt;=$C52+ROUND(($D52-$C52+1)*$E52,0)-1,"d","r"),"")))</f>
        <v/>
      </c>
      <c r="AI52" s="47" t="str">
        <f aca="false">IF(OR($C52="",$D52=""),"",IF(Tasks!$D52="Milestone",IF(AND($C52&gt;=AI$4,$C52&lt;AI$4+IF($D$3="Day",1,7)),"◆",""),IF(AND($C52&lt;AI$4+IF($D$3="Day",1,7),$D52&gt;=AI$4),IF(MAX(AI$4,$C52)&lt;=$C52+ROUND(($D52-$C52+1)*$E52,0)-1,"d","r"),"")))</f>
        <v/>
      </c>
      <c r="AJ52" s="47" t="str">
        <f aca="false">IF(OR($C52="",$D52=""),"",IF(Tasks!$D52="Milestone",IF(AND($C52&gt;=AJ$4,$C52&lt;AJ$4+IF($D$3="Day",1,7)),"◆",""),IF(AND($C52&lt;AJ$4+IF($D$3="Day",1,7),$D52&gt;=AJ$4),IF(MAX(AJ$4,$C52)&lt;=$C52+ROUND(($D52-$C52+1)*$E52,0)-1,"d","r"),"")))</f>
        <v/>
      </c>
      <c r="AK52" s="47" t="str">
        <f aca="false">IF(OR($C52="",$D52=""),"",IF(Tasks!$D52="Milestone",IF(AND($C52&gt;=AK$4,$C52&lt;AK$4+IF($D$3="Day",1,7)),"◆",""),IF(AND($C52&lt;AK$4+IF($D$3="Day",1,7),$D52&gt;=AK$4),IF(MAX(AK$4,$C52)&lt;=$C52+ROUND(($D52-$C52+1)*$E52,0)-1,"d","r"),"")))</f>
        <v/>
      </c>
      <c r="AL52" s="47" t="str">
        <f aca="false">IF(OR($C52="",$D52=""),"",IF(Tasks!$D52="Milestone",IF(AND($C52&gt;=AL$4,$C52&lt;AL$4+IF($D$3="Day",1,7)),"◆",""),IF(AND($C52&lt;AL$4+IF($D$3="Day",1,7),$D52&gt;=AL$4),IF(MAX(AL$4,$C52)&lt;=$C52+ROUND(($D52-$C52+1)*$E52,0)-1,"d","r"),"")))</f>
        <v/>
      </c>
      <c r="AM52" s="47" t="str">
        <f aca="false">IF(OR($C52="",$D52=""),"",IF(Tasks!$D52="Milestone",IF(AND($C52&gt;=AM$4,$C52&lt;AM$4+IF($D$3="Day",1,7)),"◆",""),IF(AND($C52&lt;AM$4+IF($D$3="Day",1,7),$D52&gt;=AM$4),IF(MAX(AM$4,$C52)&lt;=$C52+ROUND(($D52-$C52+1)*$E52,0)-1,"d","r"),"")))</f>
        <v/>
      </c>
      <c r="AN52" s="47" t="str">
        <f aca="false">IF(OR($C52="",$D52=""),"",IF(Tasks!$D52="Milestone",IF(AND($C52&gt;=AN$4,$C52&lt;AN$4+IF($D$3="Day",1,7)),"◆",""),IF(AND($C52&lt;AN$4+IF($D$3="Day",1,7),$D52&gt;=AN$4),IF(MAX(AN$4,$C52)&lt;=$C52+ROUND(($D52-$C52+1)*$E52,0)-1,"d","r"),"")))</f>
        <v/>
      </c>
      <c r="AO52" s="47" t="str">
        <f aca="false">IF(OR($C52="",$D52=""),"",IF(Tasks!$D52="Milestone",IF(AND($C52&gt;=AO$4,$C52&lt;AO$4+IF($D$3="Day",1,7)),"◆",""),IF(AND($C52&lt;AO$4+IF($D$3="Day",1,7),$D52&gt;=AO$4),IF(MAX(AO$4,$C52)&lt;=$C52+ROUND(($D52-$C52+1)*$E52,0)-1,"d","r"),"")))</f>
        <v/>
      </c>
      <c r="AP52" s="47" t="str">
        <f aca="false">IF(OR($C52="",$D52=""),"",IF(Tasks!$D52="Milestone",IF(AND($C52&gt;=AP$4,$C52&lt;AP$4+IF($D$3="Day",1,7)),"◆",""),IF(AND($C52&lt;AP$4+IF($D$3="Day",1,7),$D52&gt;=AP$4),IF(MAX(AP$4,$C52)&lt;=$C52+ROUND(($D52-$C52+1)*$E52,0)-1,"d","r"),"")))</f>
        <v/>
      </c>
      <c r="AQ52" s="47" t="str">
        <f aca="false">IF(OR($C52="",$D52=""),"",IF(Tasks!$D52="Milestone",IF(AND($C52&gt;=AQ$4,$C52&lt;AQ$4+IF($D$3="Day",1,7)),"◆",""),IF(AND($C52&lt;AQ$4+IF($D$3="Day",1,7),$D52&gt;=AQ$4),IF(MAX(AQ$4,$C52)&lt;=$C52+ROUND(($D52-$C52+1)*$E52,0)-1,"d","r"),"")))</f>
        <v/>
      </c>
      <c r="AR52" s="47" t="str">
        <f aca="false">IF(OR($C52="",$D52=""),"",IF(Tasks!$D52="Milestone",IF(AND($C52&gt;=AR$4,$C52&lt;AR$4+IF($D$3="Day",1,7)),"◆",""),IF(AND($C52&lt;AR$4+IF($D$3="Day",1,7),$D52&gt;=AR$4),IF(MAX(AR$4,$C52)&lt;=$C52+ROUND(($D52-$C52+1)*$E52,0)-1,"d","r"),"")))</f>
        <v/>
      </c>
      <c r="AS52" s="47" t="str">
        <f aca="false">IF(OR($C52="",$D52=""),"",IF(Tasks!$D52="Milestone",IF(AND($C52&gt;=AS$4,$C52&lt;AS$4+IF($D$3="Day",1,7)),"◆",""),IF(AND($C52&lt;AS$4+IF($D$3="Day",1,7),$D52&gt;=AS$4),IF(MAX(AS$4,$C52)&lt;=$C52+ROUND(($D52-$C52+1)*$E52,0)-1,"d","r"),"")))</f>
        <v/>
      </c>
      <c r="AT52" s="47" t="str">
        <f aca="false">IF(OR($C52="",$D52=""),"",IF(Tasks!$D52="Milestone",IF(AND($C52&gt;=AT$4,$C52&lt;AT$4+IF($D$3="Day",1,7)),"◆",""),IF(AND($C52&lt;AT$4+IF($D$3="Day",1,7),$D52&gt;=AT$4),IF(MAX(AT$4,$C52)&lt;=$C52+ROUND(($D52-$C52+1)*$E52,0)-1,"d","r"),"")))</f>
        <v/>
      </c>
      <c r="AU52" s="47" t="str">
        <f aca="false">IF(OR($C52="",$D52=""),"",IF(Tasks!$D52="Milestone",IF(AND($C52&gt;=AU$4,$C52&lt;AU$4+IF($D$3="Day",1,7)),"◆",""),IF(AND($C52&lt;AU$4+IF($D$3="Day",1,7),$D52&gt;=AU$4),IF(MAX(AU$4,$C52)&lt;=$C52+ROUND(($D52-$C52+1)*$E52,0)-1,"d","r"),"")))</f>
        <v/>
      </c>
      <c r="AV52" s="47" t="str">
        <f aca="false">IF(OR($C52="",$D52=""),"",IF(Tasks!$D52="Milestone",IF(AND($C52&gt;=AV$4,$C52&lt;AV$4+IF($D$3="Day",1,7)),"◆",""),IF(AND($C52&lt;AV$4+IF($D$3="Day",1,7),$D52&gt;=AV$4),IF(MAX(AV$4,$C52)&lt;=$C52+ROUND(($D52-$C52+1)*$E52,0)-1,"d","r"),"")))</f>
        <v/>
      </c>
      <c r="AW52" s="47" t="str">
        <f aca="false">IF(OR($C52="",$D52=""),"",IF(Tasks!$D52="Milestone",IF(AND($C52&gt;=AW$4,$C52&lt;AW$4+IF($D$3="Day",1,7)),"◆",""),IF(AND($C52&lt;AW$4+IF($D$3="Day",1,7),$D52&gt;=AW$4),IF(MAX(AW$4,$C52)&lt;=$C52+ROUND(($D52-$C52+1)*$E52,0)-1,"d","r"),"")))</f>
        <v/>
      </c>
      <c r="AX52" s="47" t="str">
        <f aca="false">IF(OR($C52="",$D52=""),"",IF(Tasks!$D52="Milestone",IF(AND($C52&gt;=AX$4,$C52&lt;AX$4+IF($D$3="Day",1,7)),"◆",""),IF(AND($C52&lt;AX$4+IF($D$3="Day",1,7),$D52&gt;=AX$4),IF(MAX(AX$4,$C52)&lt;=$C52+ROUND(($D52-$C52+1)*$E52,0)-1,"d","r"),"")))</f>
        <v/>
      </c>
      <c r="AY52" s="47" t="str">
        <f aca="false">IF(OR($C52="",$D52=""),"",IF(Tasks!$D52="Milestone",IF(AND($C52&gt;=AY$4,$C52&lt;AY$4+IF($D$3="Day",1,7)),"◆",""),IF(AND($C52&lt;AY$4+IF($D$3="Day",1,7),$D52&gt;=AY$4),IF(MAX(AY$4,$C52)&lt;=$C52+ROUND(($D52-$C52+1)*$E52,0)-1,"d","r"),"")))</f>
        <v/>
      </c>
      <c r="AZ52" s="47" t="str">
        <f aca="false">IF(OR($C52="",$D52=""),"",IF(Tasks!$D52="Milestone",IF(AND($C52&gt;=AZ$4,$C52&lt;AZ$4+IF($D$3="Day",1,7)),"◆",""),IF(AND($C52&lt;AZ$4+IF($D$3="Day",1,7),$D52&gt;=AZ$4),IF(MAX(AZ$4,$C52)&lt;=$C52+ROUND(($D52-$C52+1)*$E52,0)-1,"d","r"),"")))</f>
        <v/>
      </c>
      <c r="BA52" s="47" t="str">
        <f aca="false">IF(OR($C52="",$D52=""),"",IF(Tasks!$D52="Milestone",IF(AND($C52&gt;=BA$4,$C52&lt;BA$4+IF($D$3="Day",1,7)),"◆",""),IF(AND($C52&lt;BA$4+IF($D$3="Day",1,7),$D52&gt;=BA$4),IF(MAX(BA$4,$C52)&lt;=$C52+ROUND(($D52-$C52+1)*$E52,0)-1,"d","r"),"")))</f>
        <v/>
      </c>
      <c r="BB52" s="47" t="str">
        <f aca="false">IF(OR($C52="",$D52=""),"",IF(Tasks!$D52="Milestone",IF(AND($C52&gt;=BB$4,$C52&lt;BB$4+IF($D$3="Day",1,7)),"◆",""),IF(AND($C52&lt;BB$4+IF($D$3="Day",1,7),$D52&gt;=BB$4),IF(MAX(BB$4,$C52)&lt;=$C52+ROUND(($D52-$C52+1)*$E52,0)-1,"d","r"),"")))</f>
        <v/>
      </c>
      <c r="BC52" s="47" t="str">
        <f aca="false">IF(OR($C52="",$D52=""),"",IF(Tasks!$D52="Milestone",IF(AND($C52&gt;=BC$4,$C52&lt;BC$4+IF($D$3="Day",1,7)),"◆",""),IF(AND($C52&lt;BC$4+IF($D$3="Day",1,7),$D52&gt;=BC$4),IF(MAX(BC$4,$C52)&lt;=$C52+ROUND(($D52-$C52+1)*$E52,0)-1,"d","r"),"")))</f>
        <v/>
      </c>
      <c r="BD52" s="47" t="str">
        <f aca="false">IF(OR($C52="",$D52=""),"",IF(Tasks!$D52="Milestone",IF(AND($C52&gt;=BD$4,$C52&lt;BD$4+IF($D$3="Day",1,7)),"◆",""),IF(AND($C52&lt;BD$4+IF($D$3="Day",1,7),$D52&gt;=BD$4),IF(MAX(BD$4,$C52)&lt;=$C52+ROUND(($D52-$C52+1)*$E52,0)-1,"d","r"),"")))</f>
        <v/>
      </c>
      <c r="BE52" s="47" t="str">
        <f aca="false">IF(OR($C52="",$D52=""),"",IF(Tasks!$D52="Milestone",IF(AND($C52&gt;=BE$4,$C52&lt;BE$4+IF($D$3="Day",1,7)),"◆",""),IF(AND($C52&lt;BE$4+IF($D$3="Day",1,7),$D52&gt;=BE$4),IF(MAX(BE$4,$C52)&lt;=$C52+ROUND(($D52-$C52+1)*$E52,0)-1,"d","r"),"")))</f>
        <v/>
      </c>
    </row>
    <row r="53" customFormat="false" ht="18" hidden="false" customHeight="true" outlineLevel="0" collapsed="false">
      <c r="A53" s="43" t="str">
        <f aca="false">IF(Tasks!$B53="","",IF(Tasks!$D53="Milestone","◆ ","")&amp;Tasks!B53)</f>
        <v/>
      </c>
      <c r="B53" s="44" t="str">
        <f aca="false">IF(Tasks!$B53="","",IF(Tasks!C53="","",Tasks!C53))</f>
        <v/>
      </c>
      <c r="C53" s="45" t="str">
        <f aca="false">IF(OR(Tasks!$B53="",Tasks!E53=""),"",Tasks!E53)</f>
        <v/>
      </c>
      <c r="D53" s="45" t="str">
        <f aca="false">IF(Tasks!$B53="","",Tasks!G53)</f>
        <v/>
      </c>
      <c r="E53" s="46" t="str">
        <f aca="false">IF(Tasks!$B53="","",N(Tasks!H53))</f>
        <v/>
      </c>
      <c r="F53" s="47" t="str">
        <f aca="false">IF(OR($C53="",$D53=""),"",IF(Tasks!$D53="Milestone",IF(AND($C53&gt;=F$4,$C53&lt;F$4+IF($D$3="Day",1,7)),"◆",""),IF(AND($C53&lt;F$4+IF($D$3="Day",1,7),$D53&gt;=F$4),IF(MAX(F$4,$C53)&lt;=$C53+ROUND(($D53-$C53+1)*$E53,0)-1,"d","r"),"")))</f>
        <v/>
      </c>
      <c r="G53" s="47" t="str">
        <f aca="false">IF(OR($C53="",$D53=""),"",IF(Tasks!$D53="Milestone",IF(AND($C53&gt;=G$4,$C53&lt;G$4+IF($D$3="Day",1,7)),"◆",""),IF(AND($C53&lt;G$4+IF($D$3="Day",1,7),$D53&gt;=G$4),IF(MAX(G$4,$C53)&lt;=$C53+ROUND(($D53-$C53+1)*$E53,0)-1,"d","r"),"")))</f>
        <v/>
      </c>
      <c r="H53" s="47" t="str">
        <f aca="false">IF(OR($C53="",$D53=""),"",IF(Tasks!$D53="Milestone",IF(AND($C53&gt;=H$4,$C53&lt;H$4+IF($D$3="Day",1,7)),"◆",""),IF(AND($C53&lt;H$4+IF($D$3="Day",1,7),$D53&gt;=H$4),IF(MAX(H$4,$C53)&lt;=$C53+ROUND(($D53-$C53+1)*$E53,0)-1,"d","r"),"")))</f>
        <v/>
      </c>
      <c r="I53" s="47" t="str">
        <f aca="false">IF(OR($C53="",$D53=""),"",IF(Tasks!$D53="Milestone",IF(AND($C53&gt;=I$4,$C53&lt;I$4+IF($D$3="Day",1,7)),"◆",""),IF(AND($C53&lt;I$4+IF($D$3="Day",1,7),$D53&gt;=I$4),IF(MAX(I$4,$C53)&lt;=$C53+ROUND(($D53-$C53+1)*$E53,0)-1,"d","r"),"")))</f>
        <v/>
      </c>
      <c r="J53" s="47" t="str">
        <f aca="false">IF(OR($C53="",$D53=""),"",IF(Tasks!$D53="Milestone",IF(AND($C53&gt;=J$4,$C53&lt;J$4+IF($D$3="Day",1,7)),"◆",""),IF(AND($C53&lt;J$4+IF($D$3="Day",1,7),$D53&gt;=J$4),IF(MAX(J$4,$C53)&lt;=$C53+ROUND(($D53-$C53+1)*$E53,0)-1,"d","r"),"")))</f>
        <v/>
      </c>
      <c r="K53" s="47" t="str">
        <f aca="false">IF(OR($C53="",$D53=""),"",IF(Tasks!$D53="Milestone",IF(AND($C53&gt;=K$4,$C53&lt;K$4+IF($D$3="Day",1,7)),"◆",""),IF(AND($C53&lt;K$4+IF($D$3="Day",1,7),$D53&gt;=K$4),IF(MAX(K$4,$C53)&lt;=$C53+ROUND(($D53-$C53+1)*$E53,0)-1,"d","r"),"")))</f>
        <v/>
      </c>
      <c r="L53" s="47" t="str">
        <f aca="false">IF(OR($C53="",$D53=""),"",IF(Tasks!$D53="Milestone",IF(AND($C53&gt;=L$4,$C53&lt;L$4+IF($D$3="Day",1,7)),"◆",""),IF(AND($C53&lt;L$4+IF($D$3="Day",1,7),$D53&gt;=L$4),IF(MAX(L$4,$C53)&lt;=$C53+ROUND(($D53-$C53+1)*$E53,0)-1,"d","r"),"")))</f>
        <v/>
      </c>
      <c r="M53" s="47" t="str">
        <f aca="false">IF(OR($C53="",$D53=""),"",IF(Tasks!$D53="Milestone",IF(AND($C53&gt;=M$4,$C53&lt;M$4+IF($D$3="Day",1,7)),"◆",""),IF(AND($C53&lt;M$4+IF($D$3="Day",1,7),$D53&gt;=M$4),IF(MAX(M$4,$C53)&lt;=$C53+ROUND(($D53-$C53+1)*$E53,0)-1,"d","r"),"")))</f>
        <v/>
      </c>
      <c r="N53" s="47" t="str">
        <f aca="false">IF(OR($C53="",$D53=""),"",IF(Tasks!$D53="Milestone",IF(AND($C53&gt;=N$4,$C53&lt;N$4+IF($D$3="Day",1,7)),"◆",""),IF(AND($C53&lt;N$4+IF($D$3="Day",1,7),$D53&gt;=N$4),IF(MAX(N$4,$C53)&lt;=$C53+ROUND(($D53-$C53+1)*$E53,0)-1,"d","r"),"")))</f>
        <v/>
      </c>
      <c r="O53" s="47" t="str">
        <f aca="false">IF(OR($C53="",$D53=""),"",IF(Tasks!$D53="Milestone",IF(AND($C53&gt;=O$4,$C53&lt;O$4+IF($D$3="Day",1,7)),"◆",""),IF(AND($C53&lt;O$4+IF($D$3="Day",1,7),$D53&gt;=O$4),IF(MAX(O$4,$C53)&lt;=$C53+ROUND(($D53-$C53+1)*$E53,0)-1,"d","r"),"")))</f>
        <v/>
      </c>
      <c r="P53" s="47" t="str">
        <f aca="false">IF(OR($C53="",$D53=""),"",IF(Tasks!$D53="Milestone",IF(AND($C53&gt;=P$4,$C53&lt;P$4+IF($D$3="Day",1,7)),"◆",""),IF(AND($C53&lt;P$4+IF($D$3="Day",1,7),$D53&gt;=P$4),IF(MAX(P$4,$C53)&lt;=$C53+ROUND(($D53-$C53+1)*$E53,0)-1,"d","r"),"")))</f>
        <v/>
      </c>
      <c r="Q53" s="47" t="str">
        <f aca="false">IF(OR($C53="",$D53=""),"",IF(Tasks!$D53="Milestone",IF(AND($C53&gt;=Q$4,$C53&lt;Q$4+IF($D$3="Day",1,7)),"◆",""),IF(AND($C53&lt;Q$4+IF($D$3="Day",1,7),$D53&gt;=Q$4),IF(MAX(Q$4,$C53)&lt;=$C53+ROUND(($D53-$C53+1)*$E53,0)-1,"d","r"),"")))</f>
        <v/>
      </c>
      <c r="R53" s="47" t="str">
        <f aca="false">IF(OR($C53="",$D53=""),"",IF(Tasks!$D53="Milestone",IF(AND($C53&gt;=R$4,$C53&lt;R$4+IF($D$3="Day",1,7)),"◆",""),IF(AND($C53&lt;R$4+IF($D$3="Day",1,7),$D53&gt;=R$4),IF(MAX(R$4,$C53)&lt;=$C53+ROUND(($D53-$C53+1)*$E53,0)-1,"d","r"),"")))</f>
        <v/>
      </c>
      <c r="S53" s="47" t="str">
        <f aca="false">IF(OR($C53="",$D53=""),"",IF(Tasks!$D53="Milestone",IF(AND($C53&gt;=S$4,$C53&lt;S$4+IF($D$3="Day",1,7)),"◆",""),IF(AND($C53&lt;S$4+IF($D$3="Day",1,7),$D53&gt;=S$4),IF(MAX(S$4,$C53)&lt;=$C53+ROUND(($D53-$C53+1)*$E53,0)-1,"d","r"),"")))</f>
        <v/>
      </c>
      <c r="T53" s="47" t="str">
        <f aca="false">IF(OR($C53="",$D53=""),"",IF(Tasks!$D53="Milestone",IF(AND($C53&gt;=T$4,$C53&lt;T$4+IF($D$3="Day",1,7)),"◆",""),IF(AND($C53&lt;T$4+IF($D$3="Day",1,7),$D53&gt;=T$4),IF(MAX(T$4,$C53)&lt;=$C53+ROUND(($D53-$C53+1)*$E53,0)-1,"d","r"),"")))</f>
        <v/>
      </c>
      <c r="U53" s="47" t="str">
        <f aca="false">IF(OR($C53="",$D53=""),"",IF(Tasks!$D53="Milestone",IF(AND($C53&gt;=U$4,$C53&lt;U$4+IF($D$3="Day",1,7)),"◆",""),IF(AND($C53&lt;U$4+IF($D$3="Day",1,7),$D53&gt;=U$4),IF(MAX(U$4,$C53)&lt;=$C53+ROUND(($D53-$C53+1)*$E53,0)-1,"d","r"),"")))</f>
        <v/>
      </c>
      <c r="V53" s="47" t="str">
        <f aca="false">IF(OR($C53="",$D53=""),"",IF(Tasks!$D53="Milestone",IF(AND($C53&gt;=V$4,$C53&lt;V$4+IF($D$3="Day",1,7)),"◆",""),IF(AND($C53&lt;V$4+IF($D$3="Day",1,7),$D53&gt;=V$4),IF(MAX(V$4,$C53)&lt;=$C53+ROUND(($D53-$C53+1)*$E53,0)-1,"d","r"),"")))</f>
        <v/>
      </c>
      <c r="W53" s="47" t="str">
        <f aca="false">IF(OR($C53="",$D53=""),"",IF(Tasks!$D53="Milestone",IF(AND($C53&gt;=W$4,$C53&lt;W$4+IF($D$3="Day",1,7)),"◆",""),IF(AND($C53&lt;W$4+IF($D$3="Day",1,7),$D53&gt;=W$4),IF(MAX(W$4,$C53)&lt;=$C53+ROUND(($D53-$C53+1)*$E53,0)-1,"d","r"),"")))</f>
        <v/>
      </c>
      <c r="X53" s="47" t="str">
        <f aca="false">IF(OR($C53="",$D53=""),"",IF(Tasks!$D53="Milestone",IF(AND($C53&gt;=X$4,$C53&lt;X$4+IF($D$3="Day",1,7)),"◆",""),IF(AND($C53&lt;X$4+IF($D$3="Day",1,7),$D53&gt;=X$4),IF(MAX(X$4,$C53)&lt;=$C53+ROUND(($D53-$C53+1)*$E53,0)-1,"d","r"),"")))</f>
        <v/>
      </c>
      <c r="Y53" s="47" t="str">
        <f aca="false">IF(OR($C53="",$D53=""),"",IF(Tasks!$D53="Milestone",IF(AND($C53&gt;=Y$4,$C53&lt;Y$4+IF($D$3="Day",1,7)),"◆",""),IF(AND($C53&lt;Y$4+IF($D$3="Day",1,7),$D53&gt;=Y$4),IF(MAX(Y$4,$C53)&lt;=$C53+ROUND(($D53-$C53+1)*$E53,0)-1,"d","r"),"")))</f>
        <v/>
      </c>
      <c r="Z53" s="47" t="str">
        <f aca="false">IF(OR($C53="",$D53=""),"",IF(Tasks!$D53="Milestone",IF(AND($C53&gt;=Z$4,$C53&lt;Z$4+IF($D$3="Day",1,7)),"◆",""),IF(AND($C53&lt;Z$4+IF($D$3="Day",1,7),$D53&gt;=Z$4),IF(MAX(Z$4,$C53)&lt;=$C53+ROUND(($D53-$C53+1)*$E53,0)-1,"d","r"),"")))</f>
        <v/>
      </c>
      <c r="AA53" s="47" t="str">
        <f aca="false">IF(OR($C53="",$D53=""),"",IF(Tasks!$D53="Milestone",IF(AND($C53&gt;=AA$4,$C53&lt;AA$4+IF($D$3="Day",1,7)),"◆",""),IF(AND($C53&lt;AA$4+IF($D$3="Day",1,7),$D53&gt;=AA$4),IF(MAX(AA$4,$C53)&lt;=$C53+ROUND(($D53-$C53+1)*$E53,0)-1,"d","r"),"")))</f>
        <v/>
      </c>
      <c r="AB53" s="47" t="str">
        <f aca="false">IF(OR($C53="",$D53=""),"",IF(Tasks!$D53="Milestone",IF(AND($C53&gt;=AB$4,$C53&lt;AB$4+IF($D$3="Day",1,7)),"◆",""),IF(AND($C53&lt;AB$4+IF($D$3="Day",1,7),$D53&gt;=AB$4),IF(MAX(AB$4,$C53)&lt;=$C53+ROUND(($D53-$C53+1)*$E53,0)-1,"d","r"),"")))</f>
        <v/>
      </c>
      <c r="AC53" s="47" t="str">
        <f aca="false">IF(OR($C53="",$D53=""),"",IF(Tasks!$D53="Milestone",IF(AND($C53&gt;=AC$4,$C53&lt;AC$4+IF($D$3="Day",1,7)),"◆",""),IF(AND($C53&lt;AC$4+IF($D$3="Day",1,7),$D53&gt;=AC$4),IF(MAX(AC$4,$C53)&lt;=$C53+ROUND(($D53-$C53+1)*$E53,0)-1,"d","r"),"")))</f>
        <v/>
      </c>
      <c r="AD53" s="47" t="str">
        <f aca="false">IF(OR($C53="",$D53=""),"",IF(Tasks!$D53="Milestone",IF(AND($C53&gt;=AD$4,$C53&lt;AD$4+IF($D$3="Day",1,7)),"◆",""),IF(AND($C53&lt;AD$4+IF($D$3="Day",1,7),$D53&gt;=AD$4),IF(MAX(AD$4,$C53)&lt;=$C53+ROUND(($D53-$C53+1)*$E53,0)-1,"d","r"),"")))</f>
        <v/>
      </c>
      <c r="AE53" s="47" t="str">
        <f aca="false">IF(OR($C53="",$D53=""),"",IF(Tasks!$D53="Milestone",IF(AND($C53&gt;=AE$4,$C53&lt;AE$4+IF($D$3="Day",1,7)),"◆",""),IF(AND($C53&lt;AE$4+IF($D$3="Day",1,7),$D53&gt;=AE$4),IF(MAX(AE$4,$C53)&lt;=$C53+ROUND(($D53-$C53+1)*$E53,0)-1,"d","r"),"")))</f>
        <v/>
      </c>
      <c r="AF53" s="47" t="str">
        <f aca="false">IF(OR($C53="",$D53=""),"",IF(Tasks!$D53="Milestone",IF(AND($C53&gt;=AF$4,$C53&lt;AF$4+IF($D$3="Day",1,7)),"◆",""),IF(AND($C53&lt;AF$4+IF($D$3="Day",1,7),$D53&gt;=AF$4),IF(MAX(AF$4,$C53)&lt;=$C53+ROUND(($D53-$C53+1)*$E53,0)-1,"d","r"),"")))</f>
        <v/>
      </c>
      <c r="AG53" s="47" t="str">
        <f aca="false">IF(OR($C53="",$D53=""),"",IF(Tasks!$D53="Milestone",IF(AND($C53&gt;=AG$4,$C53&lt;AG$4+IF($D$3="Day",1,7)),"◆",""),IF(AND($C53&lt;AG$4+IF($D$3="Day",1,7),$D53&gt;=AG$4),IF(MAX(AG$4,$C53)&lt;=$C53+ROUND(($D53-$C53+1)*$E53,0)-1,"d","r"),"")))</f>
        <v/>
      </c>
      <c r="AH53" s="47" t="str">
        <f aca="false">IF(OR($C53="",$D53=""),"",IF(Tasks!$D53="Milestone",IF(AND($C53&gt;=AH$4,$C53&lt;AH$4+IF($D$3="Day",1,7)),"◆",""),IF(AND($C53&lt;AH$4+IF($D$3="Day",1,7),$D53&gt;=AH$4),IF(MAX(AH$4,$C53)&lt;=$C53+ROUND(($D53-$C53+1)*$E53,0)-1,"d","r"),"")))</f>
        <v/>
      </c>
      <c r="AI53" s="47" t="str">
        <f aca="false">IF(OR($C53="",$D53=""),"",IF(Tasks!$D53="Milestone",IF(AND($C53&gt;=AI$4,$C53&lt;AI$4+IF($D$3="Day",1,7)),"◆",""),IF(AND($C53&lt;AI$4+IF($D$3="Day",1,7),$D53&gt;=AI$4),IF(MAX(AI$4,$C53)&lt;=$C53+ROUND(($D53-$C53+1)*$E53,0)-1,"d","r"),"")))</f>
        <v/>
      </c>
      <c r="AJ53" s="47" t="str">
        <f aca="false">IF(OR($C53="",$D53=""),"",IF(Tasks!$D53="Milestone",IF(AND($C53&gt;=AJ$4,$C53&lt;AJ$4+IF($D$3="Day",1,7)),"◆",""),IF(AND($C53&lt;AJ$4+IF($D$3="Day",1,7),$D53&gt;=AJ$4),IF(MAX(AJ$4,$C53)&lt;=$C53+ROUND(($D53-$C53+1)*$E53,0)-1,"d","r"),"")))</f>
        <v/>
      </c>
      <c r="AK53" s="47" t="str">
        <f aca="false">IF(OR($C53="",$D53=""),"",IF(Tasks!$D53="Milestone",IF(AND($C53&gt;=AK$4,$C53&lt;AK$4+IF($D$3="Day",1,7)),"◆",""),IF(AND($C53&lt;AK$4+IF($D$3="Day",1,7),$D53&gt;=AK$4),IF(MAX(AK$4,$C53)&lt;=$C53+ROUND(($D53-$C53+1)*$E53,0)-1,"d","r"),"")))</f>
        <v/>
      </c>
      <c r="AL53" s="47" t="str">
        <f aca="false">IF(OR($C53="",$D53=""),"",IF(Tasks!$D53="Milestone",IF(AND($C53&gt;=AL$4,$C53&lt;AL$4+IF($D$3="Day",1,7)),"◆",""),IF(AND($C53&lt;AL$4+IF($D$3="Day",1,7),$D53&gt;=AL$4),IF(MAX(AL$4,$C53)&lt;=$C53+ROUND(($D53-$C53+1)*$E53,0)-1,"d","r"),"")))</f>
        <v/>
      </c>
      <c r="AM53" s="47" t="str">
        <f aca="false">IF(OR($C53="",$D53=""),"",IF(Tasks!$D53="Milestone",IF(AND($C53&gt;=AM$4,$C53&lt;AM$4+IF($D$3="Day",1,7)),"◆",""),IF(AND($C53&lt;AM$4+IF($D$3="Day",1,7),$D53&gt;=AM$4),IF(MAX(AM$4,$C53)&lt;=$C53+ROUND(($D53-$C53+1)*$E53,0)-1,"d","r"),"")))</f>
        <v/>
      </c>
      <c r="AN53" s="47" t="str">
        <f aca="false">IF(OR($C53="",$D53=""),"",IF(Tasks!$D53="Milestone",IF(AND($C53&gt;=AN$4,$C53&lt;AN$4+IF($D$3="Day",1,7)),"◆",""),IF(AND($C53&lt;AN$4+IF($D$3="Day",1,7),$D53&gt;=AN$4),IF(MAX(AN$4,$C53)&lt;=$C53+ROUND(($D53-$C53+1)*$E53,0)-1,"d","r"),"")))</f>
        <v/>
      </c>
      <c r="AO53" s="47" t="str">
        <f aca="false">IF(OR($C53="",$D53=""),"",IF(Tasks!$D53="Milestone",IF(AND($C53&gt;=AO$4,$C53&lt;AO$4+IF($D$3="Day",1,7)),"◆",""),IF(AND($C53&lt;AO$4+IF($D$3="Day",1,7),$D53&gt;=AO$4),IF(MAX(AO$4,$C53)&lt;=$C53+ROUND(($D53-$C53+1)*$E53,0)-1,"d","r"),"")))</f>
        <v/>
      </c>
      <c r="AP53" s="47" t="str">
        <f aca="false">IF(OR($C53="",$D53=""),"",IF(Tasks!$D53="Milestone",IF(AND($C53&gt;=AP$4,$C53&lt;AP$4+IF($D$3="Day",1,7)),"◆",""),IF(AND($C53&lt;AP$4+IF($D$3="Day",1,7),$D53&gt;=AP$4),IF(MAX(AP$4,$C53)&lt;=$C53+ROUND(($D53-$C53+1)*$E53,0)-1,"d","r"),"")))</f>
        <v/>
      </c>
      <c r="AQ53" s="47" t="str">
        <f aca="false">IF(OR($C53="",$D53=""),"",IF(Tasks!$D53="Milestone",IF(AND($C53&gt;=AQ$4,$C53&lt;AQ$4+IF($D$3="Day",1,7)),"◆",""),IF(AND($C53&lt;AQ$4+IF($D$3="Day",1,7),$D53&gt;=AQ$4),IF(MAX(AQ$4,$C53)&lt;=$C53+ROUND(($D53-$C53+1)*$E53,0)-1,"d","r"),"")))</f>
        <v/>
      </c>
      <c r="AR53" s="47" t="str">
        <f aca="false">IF(OR($C53="",$D53=""),"",IF(Tasks!$D53="Milestone",IF(AND($C53&gt;=AR$4,$C53&lt;AR$4+IF($D$3="Day",1,7)),"◆",""),IF(AND($C53&lt;AR$4+IF($D$3="Day",1,7),$D53&gt;=AR$4),IF(MAX(AR$4,$C53)&lt;=$C53+ROUND(($D53-$C53+1)*$E53,0)-1,"d","r"),"")))</f>
        <v/>
      </c>
      <c r="AS53" s="47" t="str">
        <f aca="false">IF(OR($C53="",$D53=""),"",IF(Tasks!$D53="Milestone",IF(AND($C53&gt;=AS$4,$C53&lt;AS$4+IF($D$3="Day",1,7)),"◆",""),IF(AND($C53&lt;AS$4+IF($D$3="Day",1,7),$D53&gt;=AS$4),IF(MAX(AS$4,$C53)&lt;=$C53+ROUND(($D53-$C53+1)*$E53,0)-1,"d","r"),"")))</f>
        <v/>
      </c>
      <c r="AT53" s="47" t="str">
        <f aca="false">IF(OR($C53="",$D53=""),"",IF(Tasks!$D53="Milestone",IF(AND($C53&gt;=AT$4,$C53&lt;AT$4+IF($D$3="Day",1,7)),"◆",""),IF(AND($C53&lt;AT$4+IF($D$3="Day",1,7),$D53&gt;=AT$4),IF(MAX(AT$4,$C53)&lt;=$C53+ROUND(($D53-$C53+1)*$E53,0)-1,"d","r"),"")))</f>
        <v/>
      </c>
      <c r="AU53" s="47" t="str">
        <f aca="false">IF(OR($C53="",$D53=""),"",IF(Tasks!$D53="Milestone",IF(AND($C53&gt;=AU$4,$C53&lt;AU$4+IF($D$3="Day",1,7)),"◆",""),IF(AND($C53&lt;AU$4+IF($D$3="Day",1,7),$D53&gt;=AU$4),IF(MAX(AU$4,$C53)&lt;=$C53+ROUND(($D53-$C53+1)*$E53,0)-1,"d","r"),"")))</f>
        <v/>
      </c>
      <c r="AV53" s="47" t="str">
        <f aca="false">IF(OR($C53="",$D53=""),"",IF(Tasks!$D53="Milestone",IF(AND($C53&gt;=AV$4,$C53&lt;AV$4+IF($D$3="Day",1,7)),"◆",""),IF(AND($C53&lt;AV$4+IF($D$3="Day",1,7),$D53&gt;=AV$4),IF(MAX(AV$4,$C53)&lt;=$C53+ROUND(($D53-$C53+1)*$E53,0)-1,"d","r"),"")))</f>
        <v/>
      </c>
      <c r="AW53" s="47" t="str">
        <f aca="false">IF(OR($C53="",$D53=""),"",IF(Tasks!$D53="Milestone",IF(AND($C53&gt;=AW$4,$C53&lt;AW$4+IF($D$3="Day",1,7)),"◆",""),IF(AND($C53&lt;AW$4+IF($D$3="Day",1,7),$D53&gt;=AW$4),IF(MAX(AW$4,$C53)&lt;=$C53+ROUND(($D53-$C53+1)*$E53,0)-1,"d","r"),"")))</f>
        <v/>
      </c>
      <c r="AX53" s="47" t="str">
        <f aca="false">IF(OR($C53="",$D53=""),"",IF(Tasks!$D53="Milestone",IF(AND($C53&gt;=AX$4,$C53&lt;AX$4+IF($D$3="Day",1,7)),"◆",""),IF(AND($C53&lt;AX$4+IF($D$3="Day",1,7),$D53&gt;=AX$4),IF(MAX(AX$4,$C53)&lt;=$C53+ROUND(($D53-$C53+1)*$E53,0)-1,"d","r"),"")))</f>
        <v/>
      </c>
      <c r="AY53" s="47" t="str">
        <f aca="false">IF(OR($C53="",$D53=""),"",IF(Tasks!$D53="Milestone",IF(AND($C53&gt;=AY$4,$C53&lt;AY$4+IF($D$3="Day",1,7)),"◆",""),IF(AND($C53&lt;AY$4+IF($D$3="Day",1,7),$D53&gt;=AY$4),IF(MAX(AY$4,$C53)&lt;=$C53+ROUND(($D53-$C53+1)*$E53,0)-1,"d","r"),"")))</f>
        <v/>
      </c>
      <c r="AZ53" s="47" t="str">
        <f aca="false">IF(OR($C53="",$D53=""),"",IF(Tasks!$D53="Milestone",IF(AND($C53&gt;=AZ$4,$C53&lt;AZ$4+IF($D$3="Day",1,7)),"◆",""),IF(AND($C53&lt;AZ$4+IF($D$3="Day",1,7),$D53&gt;=AZ$4),IF(MAX(AZ$4,$C53)&lt;=$C53+ROUND(($D53-$C53+1)*$E53,0)-1,"d","r"),"")))</f>
        <v/>
      </c>
      <c r="BA53" s="47" t="str">
        <f aca="false">IF(OR($C53="",$D53=""),"",IF(Tasks!$D53="Milestone",IF(AND($C53&gt;=BA$4,$C53&lt;BA$4+IF($D$3="Day",1,7)),"◆",""),IF(AND($C53&lt;BA$4+IF($D$3="Day",1,7),$D53&gt;=BA$4),IF(MAX(BA$4,$C53)&lt;=$C53+ROUND(($D53-$C53+1)*$E53,0)-1,"d","r"),"")))</f>
        <v/>
      </c>
      <c r="BB53" s="47" t="str">
        <f aca="false">IF(OR($C53="",$D53=""),"",IF(Tasks!$D53="Milestone",IF(AND($C53&gt;=BB$4,$C53&lt;BB$4+IF($D$3="Day",1,7)),"◆",""),IF(AND($C53&lt;BB$4+IF($D$3="Day",1,7),$D53&gt;=BB$4),IF(MAX(BB$4,$C53)&lt;=$C53+ROUND(($D53-$C53+1)*$E53,0)-1,"d","r"),"")))</f>
        <v/>
      </c>
      <c r="BC53" s="47" t="str">
        <f aca="false">IF(OR($C53="",$D53=""),"",IF(Tasks!$D53="Milestone",IF(AND($C53&gt;=BC$4,$C53&lt;BC$4+IF($D$3="Day",1,7)),"◆",""),IF(AND($C53&lt;BC$4+IF($D$3="Day",1,7),$D53&gt;=BC$4),IF(MAX(BC$4,$C53)&lt;=$C53+ROUND(($D53-$C53+1)*$E53,0)-1,"d","r"),"")))</f>
        <v/>
      </c>
      <c r="BD53" s="47" t="str">
        <f aca="false">IF(OR($C53="",$D53=""),"",IF(Tasks!$D53="Milestone",IF(AND($C53&gt;=BD$4,$C53&lt;BD$4+IF($D$3="Day",1,7)),"◆",""),IF(AND($C53&lt;BD$4+IF($D$3="Day",1,7),$D53&gt;=BD$4),IF(MAX(BD$4,$C53)&lt;=$C53+ROUND(($D53-$C53+1)*$E53,0)-1,"d","r"),"")))</f>
        <v/>
      </c>
      <c r="BE53" s="47" t="str">
        <f aca="false">IF(OR($C53="",$D53=""),"",IF(Tasks!$D53="Milestone",IF(AND($C53&gt;=BE$4,$C53&lt;BE$4+IF($D$3="Day",1,7)),"◆",""),IF(AND($C53&lt;BE$4+IF($D$3="Day",1,7),$D53&gt;=BE$4),IF(MAX(BE$4,$C53)&lt;=$C53+ROUND(($D53-$C53+1)*$E53,0)-1,"d","r"),"")))</f>
        <v/>
      </c>
    </row>
    <row r="54" customFormat="false" ht="18" hidden="false" customHeight="true" outlineLevel="0" collapsed="false">
      <c r="A54" s="43" t="str">
        <f aca="false">IF(Tasks!$B54="","",IF(Tasks!$D54="Milestone","◆ ","")&amp;Tasks!B54)</f>
        <v/>
      </c>
      <c r="B54" s="44" t="str">
        <f aca="false">IF(Tasks!$B54="","",IF(Tasks!C54="","",Tasks!C54))</f>
        <v/>
      </c>
      <c r="C54" s="45" t="str">
        <f aca="false">IF(OR(Tasks!$B54="",Tasks!E54=""),"",Tasks!E54)</f>
        <v/>
      </c>
      <c r="D54" s="45" t="str">
        <f aca="false">IF(Tasks!$B54="","",Tasks!G54)</f>
        <v/>
      </c>
      <c r="E54" s="46" t="str">
        <f aca="false">IF(Tasks!$B54="","",N(Tasks!H54))</f>
        <v/>
      </c>
      <c r="F54" s="47" t="str">
        <f aca="false">IF(OR($C54="",$D54=""),"",IF(Tasks!$D54="Milestone",IF(AND($C54&gt;=F$4,$C54&lt;F$4+IF($D$3="Day",1,7)),"◆",""),IF(AND($C54&lt;F$4+IF($D$3="Day",1,7),$D54&gt;=F$4),IF(MAX(F$4,$C54)&lt;=$C54+ROUND(($D54-$C54+1)*$E54,0)-1,"d","r"),"")))</f>
        <v/>
      </c>
      <c r="G54" s="47" t="str">
        <f aca="false">IF(OR($C54="",$D54=""),"",IF(Tasks!$D54="Milestone",IF(AND($C54&gt;=G$4,$C54&lt;G$4+IF($D$3="Day",1,7)),"◆",""),IF(AND($C54&lt;G$4+IF($D$3="Day",1,7),$D54&gt;=G$4),IF(MAX(G$4,$C54)&lt;=$C54+ROUND(($D54-$C54+1)*$E54,0)-1,"d","r"),"")))</f>
        <v/>
      </c>
      <c r="H54" s="47" t="str">
        <f aca="false">IF(OR($C54="",$D54=""),"",IF(Tasks!$D54="Milestone",IF(AND($C54&gt;=H$4,$C54&lt;H$4+IF($D$3="Day",1,7)),"◆",""),IF(AND($C54&lt;H$4+IF($D$3="Day",1,7),$D54&gt;=H$4),IF(MAX(H$4,$C54)&lt;=$C54+ROUND(($D54-$C54+1)*$E54,0)-1,"d","r"),"")))</f>
        <v/>
      </c>
      <c r="I54" s="47" t="str">
        <f aca="false">IF(OR($C54="",$D54=""),"",IF(Tasks!$D54="Milestone",IF(AND($C54&gt;=I$4,$C54&lt;I$4+IF($D$3="Day",1,7)),"◆",""),IF(AND($C54&lt;I$4+IF($D$3="Day",1,7),$D54&gt;=I$4),IF(MAX(I$4,$C54)&lt;=$C54+ROUND(($D54-$C54+1)*$E54,0)-1,"d","r"),"")))</f>
        <v/>
      </c>
      <c r="J54" s="47" t="str">
        <f aca="false">IF(OR($C54="",$D54=""),"",IF(Tasks!$D54="Milestone",IF(AND($C54&gt;=J$4,$C54&lt;J$4+IF($D$3="Day",1,7)),"◆",""),IF(AND($C54&lt;J$4+IF($D$3="Day",1,7),$D54&gt;=J$4),IF(MAX(J$4,$C54)&lt;=$C54+ROUND(($D54-$C54+1)*$E54,0)-1,"d","r"),"")))</f>
        <v/>
      </c>
      <c r="K54" s="47" t="str">
        <f aca="false">IF(OR($C54="",$D54=""),"",IF(Tasks!$D54="Milestone",IF(AND($C54&gt;=K$4,$C54&lt;K$4+IF($D$3="Day",1,7)),"◆",""),IF(AND($C54&lt;K$4+IF($D$3="Day",1,7),$D54&gt;=K$4),IF(MAX(K$4,$C54)&lt;=$C54+ROUND(($D54-$C54+1)*$E54,0)-1,"d","r"),"")))</f>
        <v/>
      </c>
      <c r="L54" s="47" t="str">
        <f aca="false">IF(OR($C54="",$D54=""),"",IF(Tasks!$D54="Milestone",IF(AND($C54&gt;=L$4,$C54&lt;L$4+IF($D$3="Day",1,7)),"◆",""),IF(AND($C54&lt;L$4+IF($D$3="Day",1,7),$D54&gt;=L$4),IF(MAX(L$4,$C54)&lt;=$C54+ROUND(($D54-$C54+1)*$E54,0)-1,"d","r"),"")))</f>
        <v/>
      </c>
      <c r="M54" s="47" t="str">
        <f aca="false">IF(OR($C54="",$D54=""),"",IF(Tasks!$D54="Milestone",IF(AND($C54&gt;=M$4,$C54&lt;M$4+IF($D$3="Day",1,7)),"◆",""),IF(AND($C54&lt;M$4+IF($D$3="Day",1,7),$D54&gt;=M$4),IF(MAX(M$4,$C54)&lt;=$C54+ROUND(($D54-$C54+1)*$E54,0)-1,"d","r"),"")))</f>
        <v/>
      </c>
      <c r="N54" s="47" t="str">
        <f aca="false">IF(OR($C54="",$D54=""),"",IF(Tasks!$D54="Milestone",IF(AND($C54&gt;=N$4,$C54&lt;N$4+IF($D$3="Day",1,7)),"◆",""),IF(AND($C54&lt;N$4+IF($D$3="Day",1,7),$D54&gt;=N$4),IF(MAX(N$4,$C54)&lt;=$C54+ROUND(($D54-$C54+1)*$E54,0)-1,"d","r"),"")))</f>
        <v/>
      </c>
      <c r="O54" s="47" t="str">
        <f aca="false">IF(OR($C54="",$D54=""),"",IF(Tasks!$D54="Milestone",IF(AND($C54&gt;=O$4,$C54&lt;O$4+IF($D$3="Day",1,7)),"◆",""),IF(AND($C54&lt;O$4+IF($D$3="Day",1,7),$D54&gt;=O$4),IF(MAX(O$4,$C54)&lt;=$C54+ROUND(($D54-$C54+1)*$E54,0)-1,"d","r"),"")))</f>
        <v/>
      </c>
      <c r="P54" s="47" t="str">
        <f aca="false">IF(OR($C54="",$D54=""),"",IF(Tasks!$D54="Milestone",IF(AND($C54&gt;=P$4,$C54&lt;P$4+IF($D$3="Day",1,7)),"◆",""),IF(AND($C54&lt;P$4+IF($D$3="Day",1,7),$D54&gt;=P$4),IF(MAX(P$4,$C54)&lt;=$C54+ROUND(($D54-$C54+1)*$E54,0)-1,"d","r"),"")))</f>
        <v/>
      </c>
      <c r="Q54" s="47" t="str">
        <f aca="false">IF(OR($C54="",$D54=""),"",IF(Tasks!$D54="Milestone",IF(AND($C54&gt;=Q$4,$C54&lt;Q$4+IF($D$3="Day",1,7)),"◆",""),IF(AND($C54&lt;Q$4+IF($D$3="Day",1,7),$D54&gt;=Q$4),IF(MAX(Q$4,$C54)&lt;=$C54+ROUND(($D54-$C54+1)*$E54,0)-1,"d","r"),"")))</f>
        <v/>
      </c>
      <c r="R54" s="47" t="str">
        <f aca="false">IF(OR($C54="",$D54=""),"",IF(Tasks!$D54="Milestone",IF(AND($C54&gt;=R$4,$C54&lt;R$4+IF($D$3="Day",1,7)),"◆",""),IF(AND($C54&lt;R$4+IF($D$3="Day",1,7),$D54&gt;=R$4),IF(MAX(R$4,$C54)&lt;=$C54+ROUND(($D54-$C54+1)*$E54,0)-1,"d","r"),"")))</f>
        <v/>
      </c>
      <c r="S54" s="47" t="str">
        <f aca="false">IF(OR($C54="",$D54=""),"",IF(Tasks!$D54="Milestone",IF(AND($C54&gt;=S$4,$C54&lt;S$4+IF($D$3="Day",1,7)),"◆",""),IF(AND($C54&lt;S$4+IF($D$3="Day",1,7),$D54&gt;=S$4),IF(MAX(S$4,$C54)&lt;=$C54+ROUND(($D54-$C54+1)*$E54,0)-1,"d","r"),"")))</f>
        <v/>
      </c>
      <c r="T54" s="47" t="str">
        <f aca="false">IF(OR($C54="",$D54=""),"",IF(Tasks!$D54="Milestone",IF(AND($C54&gt;=T$4,$C54&lt;T$4+IF($D$3="Day",1,7)),"◆",""),IF(AND($C54&lt;T$4+IF($D$3="Day",1,7),$D54&gt;=T$4),IF(MAX(T$4,$C54)&lt;=$C54+ROUND(($D54-$C54+1)*$E54,0)-1,"d","r"),"")))</f>
        <v/>
      </c>
      <c r="U54" s="47" t="str">
        <f aca="false">IF(OR($C54="",$D54=""),"",IF(Tasks!$D54="Milestone",IF(AND($C54&gt;=U$4,$C54&lt;U$4+IF($D$3="Day",1,7)),"◆",""),IF(AND($C54&lt;U$4+IF($D$3="Day",1,7),$D54&gt;=U$4),IF(MAX(U$4,$C54)&lt;=$C54+ROUND(($D54-$C54+1)*$E54,0)-1,"d","r"),"")))</f>
        <v/>
      </c>
      <c r="V54" s="47" t="str">
        <f aca="false">IF(OR($C54="",$D54=""),"",IF(Tasks!$D54="Milestone",IF(AND($C54&gt;=V$4,$C54&lt;V$4+IF($D$3="Day",1,7)),"◆",""),IF(AND($C54&lt;V$4+IF($D$3="Day",1,7),$D54&gt;=V$4),IF(MAX(V$4,$C54)&lt;=$C54+ROUND(($D54-$C54+1)*$E54,0)-1,"d","r"),"")))</f>
        <v/>
      </c>
      <c r="W54" s="47" t="str">
        <f aca="false">IF(OR($C54="",$D54=""),"",IF(Tasks!$D54="Milestone",IF(AND($C54&gt;=W$4,$C54&lt;W$4+IF($D$3="Day",1,7)),"◆",""),IF(AND($C54&lt;W$4+IF($D$3="Day",1,7),$D54&gt;=W$4),IF(MAX(W$4,$C54)&lt;=$C54+ROUND(($D54-$C54+1)*$E54,0)-1,"d","r"),"")))</f>
        <v/>
      </c>
      <c r="X54" s="47" t="str">
        <f aca="false">IF(OR($C54="",$D54=""),"",IF(Tasks!$D54="Milestone",IF(AND($C54&gt;=X$4,$C54&lt;X$4+IF($D$3="Day",1,7)),"◆",""),IF(AND($C54&lt;X$4+IF($D$3="Day",1,7),$D54&gt;=X$4),IF(MAX(X$4,$C54)&lt;=$C54+ROUND(($D54-$C54+1)*$E54,0)-1,"d","r"),"")))</f>
        <v/>
      </c>
      <c r="Y54" s="47" t="str">
        <f aca="false">IF(OR($C54="",$D54=""),"",IF(Tasks!$D54="Milestone",IF(AND($C54&gt;=Y$4,$C54&lt;Y$4+IF($D$3="Day",1,7)),"◆",""),IF(AND($C54&lt;Y$4+IF($D$3="Day",1,7),$D54&gt;=Y$4),IF(MAX(Y$4,$C54)&lt;=$C54+ROUND(($D54-$C54+1)*$E54,0)-1,"d","r"),"")))</f>
        <v/>
      </c>
      <c r="Z54" s="47" t="str">
        <f aca="false">IF(OR($C54="",$D54=""),"",IF(Tasks!$D54="Milestone",IF(AND($C54&gt;=Z$4,$C54&lt;Z$4+IF($D$3="Day",1,7)),"◆",""),IF(AND($C54&lt;Z$4+IF($D$3="Day",1,7),$D54&gt;=Z$4),IF(MAX(Z$4,$C54)&lt;=$C54+ROUND(($D54-$C54+1)*$E54,0)-1,"d","r"),"")))</f>
        <v/>
      </c>
      <c r="AA54" s="47" t="str">
        <f aca="false">IF(OR($C54="",$D54=""),"",IF(Tasks!$D54="Milestone",IF(AND($C54&gt;=AA$4,$C54&lt;AA$4+IF($D$3="Day",1,7)),"◆",""),IF(AND($C54&lt;AA$4+IF($D$3="Day",1,7),$D54&gt;=AA$4),IF(MAX(AA$4,$C54)&lt;=$C54+ROUND(($D54-$C54+1)*$E54,0)-1,"d","r"),"")))</f>
        <v/>
      </c>
      <c r="AB54" s="47" t="str">
        <f aca="false">IF(OR($C54="",$D54=""),"",IF(Tasks!$D54="Milestone",IF(AND($C54&gt;=AB$4,$C54&lt;AB$4+IF($D$3="Day",1,7)),"◆",""),IF(AND($C54&lt;AB$4+IF($D$3="Day",1,7),$D54&gt;=AB$4),IF(MAX(AB$4,$C54)&lt;=$C54+ROUND(($D54-$C54+1)*$E54,0)-1,"d","r"),"")))</f>
        <v/>
      </c>
      <c r="AC54" s="47" t="str">
        <f aca="false">IF(OR($C54="",$D54=""),"",IF(Tasks!$D54="Milestone",IF(AND($C54&gt;=AC$4,$C54&lt;AC$4+IF($D$3="Day",1,7)),"◆",""),IF(AND($C54&lt;AC$4+IF($D$3="Day",1,7),$D54&gt;=AC$4),IF(MAX(AC$4,$C54)&lt;=$C54+ROUND(($D54-$C54+1)*$E54,0)-1,"d","r"),"")))</f>
        <v/>
      </c>
      <c r="AD54" s="47" t="str">
        <f aca="false">IF(OR($C54="",$D54=""),"",IF(Tasks!$D54="Milestone",IF(AND($C54&gt;=AD$4,$C54&lt;AD$4+IF($D$3="Day",1,7)),"◆",""),IF(AND($C54&lt;AD$4+IF($D$3="Day",1,7),$D54&gt;=AD$4),IF(MAX(AD$4,$C54)&lt;=$C54+ROUND(($D54-$C54+1)*$E54,0)-1,"d","r"),"")))</f>
        <v/>
      </c>
      <c r="AE54" s="47" t="str">
        <f aca="false">IF(OR($C54="",$D54=""),"",IF(Tasks!$D54="Milestone",IF(AND($C54&gt;=AE$4,$C54&lt;AE$4+IF($D$3="Day",1,7)),"◆",""),IF(AND($C54&lt;AE$4+IF($D$3="Day",1,7),$D54&gt;=AE$4),IF(MAX(AE$4,$C54)&lt;=$C54+ROUND(($D54-$C54+1)*$E54,0)-1,"d","r"),"")))</f>
        <v/>
      </c>
      <c r="AF54" s="47" t="str">
        <f aca="false">IF(OR($C54="",$D54=""),"",IF(Tasks!$D54="Milestone",IF(AND($C54&gt;=AF$4,$C54&lt;AF$4+IF($D$3="Day",1,7)),"◆",""),IF(AND($C54&lt;AF$4+IF($D$3="Day",1,7),$D54&gt;=AF$4),IF(MAX(AF$4,$C54)&lt;=$C54+ROUND(($D54-$C54+1)*$E54,0)-1,"d","r"),"")))</f>
        <v/>
      </c>
      <c r="AG54" s="47" t="str">
        <f aca="false">IF(OR($C54="",$D54=""),"",IF(Tasks!$D54="Milestone",IF(AND($C54&gt;=AG$4,$C54&lt;AG$4+IF($D$3="Day",1,7)),"◆",""),IF(AND($C54&lt;AG$4+IF($D$3="Day",1,7),$D54&gt;=AG$4),IF(MAX(AG$4,$C54)&lt;=$C54+ROUND(($D54-$C54+1)*$E54,0)-1,"d","r"),"")))</f>
        <v/>
      </c>
      <c r="AH54" s="47" t="str">
        <f aca="false">IF(OR($C54="",$D54=""),"",IF(Tasks!$D54="Milestone",IF(AND($C54&gt;=AH$4,$C54&lt;AH$4+IF($D$3="Day",1,7)),"◆",""),IF(AND($C54&lt;AH$4+IF($D$3="Day",1,7),$D54&gt;=AH$4),IF(MAX(AH$4,$C54)&lt;=$C54+ROUND(($D54-$C54+1)*$E54,0)-1,"d","r"),"")))</f>
        <v/>
      </c>
      <c r="AI54" s="47" t="str">
        <f aca="false">IF(OR($C54="",$D54=""),"",IF(Tasks!$D54="Milestone",IF(AND($C54&gt;=AI$4,$C54&lt;AI$4+IF($D$3="Day",1,7)),"◆",""),IF(AND($C54&lt;AI$4+IF($D$3="Day",1,7),$D54&gt;=AI$4),IF(MAX(AI$4,$C54)&lt;=$C54+ROUND(($D54-$C54+1)*$E54,0)-1,"d","r"),"")))</f>
        <v/>
      </c>
      <c r="AJ54" s="47" t="str">
        <f aca="false">IF(OR($C54="",$D54=""),"",IF(Tasks!$D54="Milestone",IF(AND($C54&gt;=AJ$4,$C54&lt;AJ$4+IF($D$3="Day",1,7)),"◆",""),IF(AND($C54&lt;AJ$4+IF($D$3="Day",1,7),$D54&gt;=AJ$4),IF(MAX(AJ$4,$C54)&lt;=$C54+ROUND(($D54-$C54+1)*$E54,0)-1,"d","r"),"")))</f>
        <v/>
      </c>
      <c r="AK54" s="47" t="str">
        <f aca="false">IF(OR($C54="",$D54=""),"",IF(Tasks!$D54="Milestone",IF(AND($C54&gt;=AK$4,$C54&lt;AK$4+IF($D$3="Day",1,7)),"◆",""),IF(AND($C54&lt;AK$4+IF($D$3="Day",1,7),$D54&gt;=AK$4),IF(MAX(AK$4,$C54)&lt;=$C54+ROUND(($D54-$C54+1)*$E54,0)-1,"d","r"),"")))</f>
        <v/>
      </c>
      <c r="AL54" s="47" t="str">
        <f aca="false">IF(OR($C54="",$D54=""),"",IF(Tasks!$D54="Milestone",IF(AND($C54&gt;=AL$4,$C54&lt;AL$4+IF($D$3="Day",1,7)),"◆",""),IF(AND($C54&lt;AL$4+IF($D$3="Day",1,7),$D54&gt;=AL$4),IF(MAX(AL$4,$C54)&lt;=$C54+ROUND(($D54-$C54+1)*$E54,0)-1,"d","r"),"")))</f>
        <v/>
      </c>
      <c r="AM54" s="47" t="str">
        <f aca="false">IF(OR($C54="",$D54=""),"",IF(Tasks!$D54="Milestone",IF(AND($C54&gt;=AM$4,$C54&lt;AM$4+IF($D$3="Day",1,7)),"◆",""),IF(AND($C54&lt;AM$4+IF($D$3="Day",1,7),$D54&gt;=AM$4),IF(MAX(AM$4,$C54)&lt;=$C54+ROUND(($D54-$C54+1)*$E54,0)-1,"d","r"),"")))</f>
        <v/>
      </c>
      <c r="AN54" s="47" t="str">
        <f aca="false">IF(OR($C54="",$D54=""),"",IF(Tasks!$D54="Milestone",IF(AND($C54&gt;=AN$4,$C54&lt;AN$4+IF($D$3="Day",1,7)),"◆",""),IF(AND($C54&lt;AN$4+IF($D$3="Day",1,7),$D54&gt;=AN$4),IF(MAX(AN$4,$C54)&lt;=$C54+ROUND(($D54-$C54+1)*$E54,0)-1,"d","r"),"")))</f>
        <v/>
      </c>
      <c r="AO54" s="47" t="str">
        <f aca="false">IF(OR($C54="",$D54=""),"",IF(Tasks!$D54="Milestone",IF(AND($C54&gt;=AO$4,$C54&lt;AO$4+IF($D$3="Day",1,7)),"◆",""),IF(AND($C54&lt;AO$4+IF($D$3="Day",1,7),$D54&gt;=AO$4),IF(MAX(AO$4,$C54)&lt;=$C54+ROUND(($D54-$C54+1)*$E54,0)-1,"d","r"),"")))</f>
        <v/>
      </c>
      <c r="AP54" s="47" t="str">
        <f aca="false">IF(OR($C54="",$D54=""),"",IF(Tasks!$D54="Milestone",IF(AND($C54&gt;=AP$4,$C54&lt;AP$4+IF($D$3="Day",1,7)),"◆",""),IF(AND($C54&lt;AP$4+IF($D$3="Day",1,7),$D54&gt;=AP$4),IF(MAX(AP$4,$C54)&lt;=$C54+ROUND(($D54-$C54+1)*$E54,0)-1,"d","r"),"")))</f>
        <v/>
      </c>
      <c r="AQ54" s="47" t="str">
        <f aca="false">IF(OR($C54="",$D54=""),"",IF(Tasks!$D54="Milestone",IF(AND($C54&gt;=AQ$4,$C54&lt;AQ$4+IF($D$3="Day",1,7)),"◆",""),IF(AND($C54&lt;AQ$4+IF($D$3="Day",1,7),$D54&gt;=AQ$4),IF(MAX(AQ$4,$C54)&lt;=$C54+ROUND(($D54-$C54+1)*$E54,0)-1,"d","r"),"")))</f>
        <v/>
      </c>
      <c r="AR54" s="47" t="str">
        <f aca="false">IF(OR($C54="",$D54=""),"",IF(Tasks!$D54="Milestone",IF(AND($C54&gt;=AR$4,$C54&lt;AR$4+IF($D$3="Day",1,7)),"◆",""),IF(AND($C54&lt;AR$4+IF($D$3="Day",1,7),$D54&gt;=AR$4),IF(MAX(AR$4,$C54)&lt;=$C54+ROUND(($D54-$C54+1)*$E54,0)-1,"d","r"),"")))</f>
        <v/>
      </c>
      <c r="AS54" s="47" t="str">
        <f aca="false">IF(OR($C54="",$D54=""),"",IF(Tasks!$D54="Milestone",IF(AND($C54&gt;=AS$4,$C54&lt;AS$4+IF($D$3="Day",1,7)),"◆",""),IF(AND($C54&lt;AS$4+IF($D$3="Day",1,7),$D54&gt;=AS$4),IF(MAX(AS$4,$C54)&lt;=$C54+ROUND(($D54-$C54+1)*$E54,0)-1,"d","r"),"")))</f>
        <v/>
      </c>
      <c r="AT54" s="47" t="str">
        <f aca="false">IF(OR($C54="",$D54=""),"",IF(Tasks!$D54="Milestone",IF(AND($C54&gt;=AT$4,$C54&lt;AT$4+IF($D$3="Day",1,7)),"◆",""),IF(AND($C54&lt;AT$4+IF($D$3="Day",1,7),$D54&gt;=AT$4),IF(MAX(AT$4,$C54)&lt;=$C54+ROUND(($D54-$C54+1)*$E54,0)-1,"d","r"),"")))</f>
        <v/>
      </c>
      <c r="AU54" s="47" t="str">
        <f aca="false">IF(OR($C54="",$D54=""),"",IF(Tasks!$D54="Milestone",IF(AND($C54&gt;=AU$4,$C54&lt;AU$4+IF($D$3="Day",1,7)),"◆",""),IF(AND($C54&lt;AU$4+IF($D$3="Day",1,7),$D54&gt;=AU$4),IF(MAX(AU$4,$C54)&lt;=$C54+ROUND(($D54-$C54+1)*$E54,0)-1,"d","r"),"")))</f>
        <v/>
      </c>
      <c r="AV54" s="47" t="str">
        <f aca="false">IF(OR($C54="",$D54=""),"",IF(Tasks!$D54="Milestone",IF(AND($C54&gt;=AV$4,$C54&lt;AV$4+IF($D$3="Day",1,7)),"◆",""),IF(AND($C54&lt;AV$4+IF($D$3="Day",1,7),$D54&gt;=AV$4),IF(MAX(AV$4,$C54)&lt;=$C54+ROUND(($D54-$C54+1)*$E54,0)-1,"d","r"),"")))</f>
        <v/>
      </c>
      <c r="AW54" s="47" t="str">
        <f aca="false">IF(OR($C54="",$D54=""),"",IF(Tasks!$D54="Milestone",IF(AND($C54&gt;=AW$4,$C54&lt;AW$4+IF($D$3="Day",1,7)),"◆",""),IF(AND($C54&lt;AW$4+IF($D$3="Day",1,7),$D54&gt;=AW$4),IF(MAX(AW$4,$C54)&lt;=$C54+ROUND(($D54-$C54+1)*$E54,0)-1,"d","r"),"")))</f>
        <v/>
      </c>
      <c r="AX54" s="47" t="str">
        <f aca="false">IF(OR($C54="",$D54=""),"",IF(Tasks!$D54="Milestone",IF(AND($C54&gt;=AX$4,$C54&lt;AX$4+IF($D$3="Day",1,7)),"◆",""),IF(AND($C54&lt;AX$4+IF($D$3="Day",1,7),$D54&gt;=AX$4),IF(MAX(AX$4,$C54)&lt;=$C54+ROUND(($D54-$C54+1)*$E54,0)-1,"d","r"),"")))</f>
        <v/>
      </c>
      <c r="AY54" s="47" t="str">
        <f aca="false">IF(OR($C54="",$D54=""),"",IF(Tasks!$D54="Milestone",IF(AND($C54&gt;=AY$4,$C54&lt;AY$4+IF($D$3="Day",1,7)),"◆",""),IF(AND($C54&lt;AY$4+IF($D$3="Day",1,7),$D54&gt;=AY$4),IF(MAX(AY$4,$C54)&lt;=$C54+ROUND(($D54-$C54+1)*$E54,0)-1,"d","r"),"")))</f>
        <v/>
      </c>
      <c r="AZ54" s="47" t="str">
        <f aca="false">IF(OR($C54="",$D54=""),"",IF(Tasks!$D54="Milestone",IF(AND($C54&gt;=AZ$4,$C54&lt;AZ$4+IF($D$3="Day",1,7)),"◆",""),IF(AND($C54&lt;AZ$4+IF($D$3="Day",1,7),$D54&gt;=AZ$4),IF(MAX(AZ$4,$C54)&lt;=$C54+ROUND(($D54-$C54+1)*$E54,0)-1,"d","r"),"")))</f>
        <v/>
      </c>
      <c r="BA54" s="47" t="str">
        <f aca="false">IF(OR($C54="",$D54=""),"",IF(Tasks!$D54="Milestone",IF(AND($C54&gt;=BA$4,$C54&lt;BA$4+IF($D$3="Day",1,7)),"◆",""),IF(AND($C54&lt;BA$4+IF($D$3="Day",1,7),$D54&gt;=BA$4),IF(MAX(BA$4,$C54)&lt;=$C54+ROUND(($D54-$C54+1)*$E54,0)-1,"d","r"),"")))</f>
        <v/>
      </c>
      <c r="BB54" s="47" t="str">
        <f aca="false">IF(OR($C54="",$D54=""),"",IF(Tasks!$D54="Milestone",IF(AND($C54&gt;=BB$4,$C54&lt;BB$4+IF($D$3="Day",1,7)),"◆",""),IF(AND($C54&lt;BB$4+IF($D$3="Day",1,7),$D54&gt;=BB$4),IF(MAX(BB$4,$C54)&lt;=$C54+ROUND(($D54-$C54+1)*$E54,0)-1,"d","r"),"")))</f>
        <v/>
      </c>
      <c r="BC54" s="47" t="str">
        <f aca="false">IF(OR($C54="",$D54=""),"",IF(Tasks!$D54="Milestone",IF(AND($C54&gt;=BC$4,$C54&lt;BC$4+IF($D$3="Day",1,7)),"◆",""),IF(AND($C54&lt;BC$4+IF($D$3="Day",1,7),$D54&gt;=BC$4),IF(MAX(BC$4,$C54)&lt;=$C54+ROUND(($D54-$C54+1)*$E54,0)-1,"d","r"),"")))</f>
        <v/>
      </c>
      <c r="BD54" s="47" t="str">
        <f aca="false">IF(OR($C54="",$D54=""),"",IF(Tasks!$D54="Milestone",IF(AND($C54&gt;=BD$4,$C54&lt;BD$4+IF($D$3="Day",1,7)),"◆",""),IF(AND($C54&lt;BD$4+IF($D$3="Day",1,7),$D54&gt;=BD$4),IF(MAX(BD$4,$C54)&lt;=$C54+ROUND(($D54-$C54+1)*$E54,0)-1,"d","r"),"")))</f>
        <v/>
      </c>
      <c r="BE54" s="47" t="str">
        <f aca="false">IF(OR($C54="",$D54=""),"",IF(Tasks!$D54="Milestone",IF(AND($C54&gt;=BE$4,$C54&lt;BE$4+IF($D$3="Day",1,7)),"◆",""),IF(AND($C54&lt;BE$4+IF($D$3="Day",1,7),$D54&gt;=BE$4),IF(MAX(BE$4,$C54)&lt;=$C54+ROUND(($D54-$C54+1)*$E54,0)-1,"d","r"),"")))</f>
        <v/>
      </c>
    </row>
    <row r="55" customFormat="false" ht="18" hidden="false" customHeight="true" outlineLevel="0" collapsed="false">
      <c r="A55" s="43" t="str">
        <f aca="false">IF(Tasks!$B55="","",IF(Tasks!$D55="Milestone","◆ ","")&amp;Tasks!B55)</f>
        <v/>
      </c>
      <c r="B55" s="44" t="str">
        <f aca="false">IF(Tasks!$B55="","",IF(Tasks!C55="","",Tasks!C55))</f>
        <v/>
      </c>
      <c r="C55" s="45" t="str">
        <f aca="false">IF(OR(Tasks!$B55="",Tasks!E55=""),"",Tasks!E55)</f>
        <v/>
      </c>
      <c r="D55" s="45" t="str">
        <f aca="false">IF(Tasks!$B55="","",Tasks!G55)</f>
        <v/>
      </c>
      <c r="E55" s="46" t="str">
        <f aca="false">IF(Tasks!$B55="","",N(Tasks!H55))</f>
        <v/>
      </c>
      <c r="F55" s="47" t="str">
        <f aca="false">IF(OR($C55="",$D55=""),"",IF(Tasks!$D55="Milestone",IF(AND($C55&gt;=F$4,$C55&lt;F$4+IF($D$3="Day",1,7)),"◆",""),IF(AND($C55&lt;F$4+IF($D$3="Day",1,7),$D55&gt;=F$4),IF(MAX(F$4,$C55)&lt;=$C55+ROUND(($D55-$C55+1)*$E55,0)-1,"d","r"),"")))</f>
        <v/>
      </c>
      <c r="G55" s="47" t="str">
        <f aca="false">IF(OR($C55="",$D55=""),"",IF(Tasks!$D55="Milestone",IF(AND($C55&gt;=G$4,$C55&lt;G$4+IF($D$3="Day",1,7)),"◆",""),IF(AND($C55&lt;G$4+IF($D$3="Day",1,7),$D55&gt;=G$4),IF(MAX(G$4,$C55)&lt;=$C55+ROUND(($D55-$C55+1)*$E55,0)-1,"d","r"),"")))</f>
        <v/>
      </c>
      <c r="H55" s="47" t="str">
        <f aca="false">IF(OR($C55="",$D55=""),"",IF(Tasks!$D55="Milestone",IF(AND($C55&gt;=H$4,$C55&lt;H$4+IF($D$3="Day",1,7)),"◆",""),IF(AND($C55&lt;H$4+IF($D$3="Day",1,7),$D55&gt;=H$4),IF(MAX(H$4,$C55)&lt;=$C55+ROUND(($D55-$C55+1)*$E55,0)-1,"d","r"),"")))</f>
        <v/>
      </c>
      <c r="I55" s="47" t="str">
        <f aca="false">IF(OR($C55="",$D55=""),"",IF(Tasks!$D55="Milestone",IF(AND($C55&gt;=I$4,$C55&lt;I$4+IF($D$3="Day",1,7)),"◆",""),IF(AND($C55&lt;I$4+IF($D$3="Day",1,7),$D55&gt;=I$4),IF(MAX(I$4,$C55)&lt;=$C55+ROUND(($D55-$C55+1)*$E55,0)-1,"d","r"),"")))</f>
        <v/>
      </c>
      <c r="J55" s="47" t="str">
        <f aca="false">IF(OR($C55="",$D55=""),"",IF(Tasks!$D55="Milestone",IF(AND($C55&gt;=J$4,$C55&lt;J$4+IF($D$3="Day",1,7)),"◆",""),IF(AND($C55&lt;J$4+IF($D$3="Day",1,7),$D55&gt;=J$4),IF(MAX(J$4,$C55)&lt;=$C55+ROUND(($D55-$C55+1)*$E55,0)-1,"d","r"),"")))</f>
        <v/>
      </c>
      <c r="K55" s="47" t="str">
        <f aca="false">IF(OR($C55="",$D55=""),"",IF(Tasks!$D55="Milestone",IF(AND($C55&gt;=K$4,$C55&lt;K$4+IF($D$3="Day",1,7)),"◆",""),IF(AND($C55&lt;K$4+IF($D$3="Day",1,7),$D55&gt;=K$4),IF(MAX(K$4,$C55)&lt;=$C55+ROUND(($D55-$C55+1)*$E55,0)-1,"d","r"),"")))</f>
        <v/>
      </c>
      <c r="L55" s="47" t="str">
        <f aca="false">IF(OR($C55="",$D55=""),"",IF(Tasks!$D55="Milestone",IF(AND($C55&gt;=L$4,$C55&lt;L$4+IF($D$3="Day",1,7)),"◆",""),IF(AND($C55&lt;L$4+IF($D$3="Day",1,7),$D55&gt;=L$4),IF(MAX(L$4,$C55)&lt;=$C55+ROUND(($D55-$C55+1)*$E55,0)-1,"d","r"),"")))</f>
        <v/>
      </c>
      <c r="M55" s="47" t="str">
        <f aca="false">IF(OR($C55="",$D55=""),"",IF(Tasks!$D55="Milestone",IF(AND($C55&gt;=M$4,$C55&lt;M$4+IF($D$3="Day",1,7)),"◆",""),IF(AND($C55&lt;M$4+IF($D$3="Day",1,7),$D55&gt;=M$4),IF(MAX(M$4,$C55)&lt;=$C55+ROUND(($D55-$C55+1)*$E55,0)-1,"d","r"),"")))</f>
        <v/>
      </c>
      <c r="N55" s="47" t="str">
        <f aca="false">IF(OR($C55="",$D55=""),"",IF(Tasks!$D55="Milestone",IF(AND($C55&gt;=N$4,$C55&lt;N$4+IF($D$3="Day",1,7)),"◆",""),IF(AND($C55&lt;N$4+IF($D$3="Day",1,7),$D55&gt;=N$4),IF(MAX(N$4,$C55)&lt;=$C55+ROUND(($D55-$C55+1)*$E55,0)-1,"d","r"),"")))</f>
        <v/>
      </c>
      <c r="O55" s="47" t="str">
        <f aca="false">IF(OR($C55="",$D55=""),"",IF(Tasks!$D55="Milestone",IF(AND($C55&gt;=O$4,$C55&lt;O$4+IF($D$3="Day",1,7)),"◆",""),IF(AND($C55&lt;O$4+IF($D$3="Day",1,7),$D55&gt;=O$4),IF(MAX(O$4,$C55)&lt;=$C55+ROUND(($D55-$C55+1)*$E55,0)-1,"d","r"),"")))</f>
        <v/>
      </c>
      <c r="P55" s="47" t="str">
        <f aca="false">IF(OR($C55="",$D55=""),"",IF(Tasks!$D55="Milestone",IF(AND($C55&gt;=P$4,$C55&lt;P$4+IF($D$3="Day",1,7)),"◆",""),IF(AND($C55&lt;P$4+IF($D$3="Day",1,7),$D55&gt;=P$4),IF(MAX(P$4,$C55)&lt;=$C55+ROUND(($D55-$C55+1)*$E55,0)-1,"d","r"),"")))</f>
        <v/>
      </c>
      <c r="Q55" s="47" t="str">
        <f aca="false">IF(OR($C55="",$D55=""),"",IF(Tasks!$D55="Milestone",IF(AND($C55&gt;=Q$4,$C55&lt;Q$4+IF($D$3="Day",1,7)),"◆",""),IF(AND($C55&lt;Q$4+IF($D$3="Day",1,7),$D55&gt;=Q$4),IF(MAX(Q$4,$C55)&lt;=$C55+ROUND(($D55-$C55+1)*$E55,0)-1,"d","r"),"")))</f>
        <v/>
      </c>
      <c r="R55" s="47" t="str">
        <f aca="false">IF(OR($C55="",$D55=""),"",IF(Tasks!$D55="Milestone",IF(AND($C55&gt;=R$4,$C55&lt;R$4+IF($D$3="Day",1,7)),"◆",""),IF(AND($C55&lt;R$4+IF($D$3="Day",1,7),$D55&gt;=R$4),IF(MAX(R$4,$C55)&lt;=$C55+ROUND(($D55-$C55+1)*$E55,0)-1,"d","r"),"")))</f>
        <v/>
      </c>
      <c r="S55" s="47" t="str">
        <f aca="false">IF(OR($C55="",$D55=""),"",IF(Tasks!$D55="Milestone",IF(AND($C55&gt;=S$4,$C55&lt;S$4+IF($D$3="Day",1,7)),"◆",""),IF(AND($C55&lt;S$4+IF($D$3="Day",1,7),$D55&gt;=S$4),IF(MAX(S$4,$C55)&lt;=$C55+ROUND(($D55-$C55+1)*$E55,0)-1,"d","r"),"")))</f>
        <v/>
      </c>
      <c r="T55" s="47" t="str">
        <f aca="false">IF(OR($C55="",$D55=""),"",IF(Tasks!$D55="Milestone",IF(AND($C55&gt;=T$4,$C55&lt;T$4+IF($D$3="Day",1,7)),"◆",""),IF(AND($C55&lt;T$4+IF($D$3="Day",1,7),$D55&gt;=T$4),IF(MAX(T$4,$C55)&lt;=$C55+ROUND(($D55-$C55+1)*$E55,0)-1,"d","r"),"")))</f>
        <v/>
      </c>
      <c r="U55" s="47" t="str">
        <f aca="false">IF(OR($C55="",$D55=""),"",IF(Tasks!$D55="Milestone",IF(AND($C55&gt;=U$4,$C55&lt;U$4+IF($D$3="Day",1,7)),"◆",""),IF(AND($C55&lt;U$4+IF($D$3="Day",1,7),$D55&gt;=U$4),IF(MAX(U$4,$C55)&lt;=$C55+ROUND(($D55-$C55+1)*$E55,0)-1,"d","r"),"")))</f>
        <v/>
      </c>
      <c r="V55" s="47" t="str">
        <f aca="false">IF(OR($C55="",$D55=""),"",IF(Tasks!$D55="Milestone",IF(AND($C55&gt;=V$4,$C55&lt;V$4+IF($D$3="Day",1,7)),"◆",""),IF(AND($C55&lt;V$4+IF($D$3="Day",1,7),$D55&gt;=V$4),IF(MAX(V$4,$C55)&lt;=$C55+ROUND(($D55-$C55+1)*$E55,0)-1,"d","r"),"")))</f>
        <v/>
      </c>
      <c r="W55" s="47" t="str">
        <f aca="false">IF(OR($C55="",$D55=""),"",IF(Tasks!$D55="Milestone",IF(AND($C55&gt;=W$4,$C55&lt;W$4+IF($D$3="Day",1,7)),"◆",""),IF(AND($C55&lt;W$4+IF($D$3="Day",1,7),$D55&gt;=W$4),IF(MAX(W$4,$C55)&lt;=$C55+ROUND(($D55-$C55+1)*$E55,0)-1,"d","r"),"")))</f>
        <v/>
      </c>
      <c r="X55" s="47" t="str">
        <f aca="false">IF(OR($C55="",$D55=""),"",IF(Tasks!$D55="Milestone",IF(AND($C55&gt;=X$4,$C55&lt;X$4+IF($D$3="Day",1,7)),"◆",""),IF(AND($C55&lt;X$4+IF($D$3="Day",1,7),$D55&gt;=X$4),IF(MAX(X$4,$C55)&lt;=$C55+ROUND(($D55-$C55+1)*$E55,0)-1,"d","r"),"")))</f>
        <v/>
      </c>
      <c r="Y55" s="47" t="str">
        <f aca="false">IF(OR($C55="",$D55=""),"",IF(Tasks!$D55="Milestone",IF(AND($C55&gt;=Y$4,$C55&lt;Y$4+IF($D$3="Day",1,7)),"◆",""),IF(AND($C55&lt;Y$4+IF($D$3="Day",1,7),$D55&gt;=Y$4),IF(MAX(Y$4,$C55)&lt;=$C55+ROUND(($D55-$C55+1)*$E55,0)-1,"d","r"),"")))</f>
        <v/>
      </c>
      <c r="Z55" s="47" t="str">
        <f aca="false">IF(OR($C55="",$D55=""),"",IF(Tasks!$D55="Milestone",IF(AND($C55&gt;=Z$4,$C55&lt;Z$4+IF($D$3="Day",1,7)),"◆",""),IF(AND($C55&lt;Z$4+IF($D$3="Day",1,7),$D55&gt;=Z$4),IF(MAX(Z$4,$C55)&lt;=$C55+ROUND(($D55-$C55+1)*$E55,0)-1,"d","r"),"")))</f>
        <v/>
      </c>
      <c r="AA55" s="47" t="str">
        <f aca="false">IF(OR($C55="",$D55=""),"",IF(Tasks!$D55="Milestone",IF(AND($C55&gt;=AA$4,$C55&lt;AA$4+IF($D$3="Day",1,7)),"◆",""),IF(AND($C55&lt;AA$4+IF($D$3="Day",1,7),$D55&gt;=AA$4),IF(MAX(AA$4,$C55)&lt;=$C55+ROUND(($D55-$C55+1)*$E55,0)-1,"d","r"),"")))</f>
        <v/>
      </c>
      <c r="AB55" s="47" t="str">
        <f aca="false">IF(OR($C55="",$D55=""),"",IF(Tasks!$D55="Milestone",IF(AND($C55&gt;=AB$4,$C55&lt;AB$4+IF($D$3="Day",1,7)),"◆",""),IF(AND($C55&lt;AB$4+IF($D$3="Day",1,7),$D55&gt;=AB$4),IF(MAX(AB$4,$C55)&lt;=$C55+ROUND(($D55-$C55+1)*$E55,0)-1,"d","r"),"")))</f>
        <v/>
      </c>
      <c r="AC55" s="47" t="str">
        <f aca="false">IF(OR($C55="",$D55=""),"",IF(Tasks!$D55="Milestone",IF(AND($C55&gt;=AC$4,$C55&lt;AC$4+IF($D$3="Day",1,7)),"◆",""),IF(AND($C55&lt;AC$4+IF($D$3="Day",1,7),$D55&gt;=AC$4),IF(MAX(AC$4,$C55)&lt;=$C55+ROUND(($D55-$C55+1)*$E55,0)-1,"d","r"),"")))</f>
        <v/>
      </c>
      <c r="AD55" s="47" t="str">
        <f aca="false">IF(OR($C55="",$D55=""),"",IF(Tasks!$D55="Milestone",IF(AND($C55&gt;=AD$4,$C55&lt;AD$4+IF($D$3="Day",1,7)),"◆",""),IF(AND($C55&lt;AD$4+IF($D$3="Day",1,7),$D55&gt;=AD$4),IF(MAX(AD$4,$C55)&lt;=$C55+ROUND(($D55-$C55+1)*$E55,0)-1,"d","r"),"")))</f>
        <v/>
      </c>
      <c r="AE55" s="47" t="str">
        <f aca="false">IF(OR($C55="",$D55=""),"",IF(Tasks!$D55="Milestone",IF(AND($C55&gt;=AE$4,$C55&lt;AE$4+IF($D$3="Day",1,7)),"◆",""),IF(AND($C55&lt;AE$4+IF($D$3="Day",1,7),$D55&gt;=AE$4),IF(MAX(AE$4,$C55)&lt;=$C55+ROUND(($D55-$C55+1)*$E55,0)-1,"d","r"),"")))</f>
        <v/>
      </c>
      <c r="AF55" s="47" t="str">
        <f aca="false">IF(OR($C55="",$D55=""),"",IF(Tasks!$D55="Milestone",IF(AND($C55&gt;=AF$4,$C55&lt;AF$4+IF($D$3="Day",1,7)),"◆",""),IF(AND($C55&lt;AF$4+IF($D$3="Day",1,7),$D55&gt;=AF$4),IF(MAX(AF$4,$C55)&lt;=$C55+ROUND(($D55-$C55+1)*$E55,0)-1,"d","r"),"")))</f>
        <v/>
      </c>
      <c r="AG55" s="47" t="str">
        <f aca="false">IF(OR($C55="",$D55=""),"",IF(Tasks!$D55="Milestone",IF(AND($C55&gt;=AG$4,$C55&lt;AG$4+IF($D$3="Day",1,7)),"◆",""),IF(AND($C55&lt;AG$4+IF($D$3="Day",1,7),$D55&gt;=AG$4),IF(MAX(AG$4,$C55)&lt;=$C55+ROUND(($D55-$C55+1)*$E55,0)-1,"d","r"),"")))</f>
        <v/>
      </c>
      <c r="AH55" s="47" t="str">
        <f aca="false">IF(OR($C55="",$D55=""),"",IF(Tasks!$D55="Milestone",IF(AND($C55&gt;=AH$4,$C55&lt;AH$4+IF($D$3="Day",1,7)),"◆",""),IF(AND($C55&lt;AH$4+IF($D$3="Day",1,7),$D55&gt;=AH$4),IF(MAX(AH$4,$C55)&lt;=$C55+ROUND(($D55-$C55+1)*$E55,0)-1,"d","r"),"")))</f>
        <v/>
      </c>
      <c r="AI55" s="47" t="str">
        <f aca="false">IF(OR($C55="",$D55=""),"",IF(Tasks!$D55="Milestone",IF(AND($C55&gt;=AI$4,$C55&lt;AI$4+IF($D$3="Day",1,7)),"◆",""),IF(AND($C55&lt;AI$4+IF($D$3="Day",1,7),$D55&gt;=AI$4),IF(MAX(AI$4,$C55)&lt;=$C55+ROUND(($D55-$C55+1)*$E55,0)-1,"d","r"),"")))</f>
        <v/>
      </c>
      <c r="AJ55" s="47" t="str">
        <f aca="false">IF(OR($C55="",$D55=""),"",IF(Tasks!$D55="Milestone",IF(AND($C55&gt;=AJ$4,$C55&lt;AJ$4+IF($D$3="Day",1,7)),"◆",""),IF(AND($C55&lt;AJ$4+IF($D$3="Day",1,7),$D55&gt;=AJ$4),IF(MAX(AJ$4,$C55)&lt;=$C55+ROUND(($D55-$C55+1)*$E55,0)-1,"d","r"),"")))</f>
        <v/>
      </c>
      <c r="AK55" s="47" t="str">
        <f aca="false">IF(OR($C55="",$D55=""),"",IF(Tasks!$D55="Milestone",IF(AND($C55&gt;=AK$4,$C55&lt;AK$4+IF($D$3="Day",1,7)),"◆",""),IF(AND($C55&lt;AK$4+IF($D$3="Day",1,7),$D55&gt;=AK$4),IF(MAX(AK$4,$C55)&lt;=$C55+ROUND(($D55-$C55+1)*$E55,0)-1,"d","r"),"")))</f>
        <v/>
      </c>
      <c r="AL55" s="47" t="str">
        <f aca="false">IF(OR($C55="",$D55=""),"",IF(Tasks!$D55="Milestone",IF(AND($C55&gt;=AL$4,$C55&lt;AL$4+IF($D$3="Day",1,7)),"◆",""),IF(AND($C55&lt;AL$4+IF($D$3="Day",1,7),$D55&gt;=AL$4),IF(MAX(AL$4,$C55)&lt;=$C55+ROUND(($D55-$C55+1)*$E55,0)-1,"d","r"),"")))</f>
        <v/>
      </c>
      <c r="AM55" s="47" t="str">
        <f aca="false">IF(OR($C55="",$D55=""),"",IF(Tasks!$D55="Milestone",IF(AND($C55&gt;=AM$4,$C55&lt;AM$4+IF($D$3="Day",1,7)),"◆",""),IF(AND($C55&lt;AM$4+IF($D$3="Day",1,7),$D55&gt;=AM$4),IF(MAX(AM$4,$C55)&lt;=$C55+ROUND(($D55-$C55+1)*$E55,0)-1,"d","r"),"")))</f>
        <v/>
      </c>
      <c r="AN55" s="47" t="str">
        <f aca="false">IF(OR($C55="",$D55=""),"",IF(Tasks!$D55="Milestone",IF(AND($C55&gt;=AN$4,$C55&lt;AN$4+IF($D$3="Day",1,7)),"◆",""),IF(AND($C55&lt;AN$4+IF($D$3="Day",1,7),$D55&gt;=AN$4),IF(MAX(AN$4,$C55)&lt;=$C55+ROUND(($D55-$C55+1)*$E55,0)-1,"d","r"),"")))</f>
        <v/>
      </c>
      <c r="AO55" s="47" t="str">
        <f aca="false">IF(OR($C55="",$D55=""),"",IF(Tasks!$D55="Milestone",IF(AND($C55&gt;=AO$4,$C55&lt;AO$4+IF($D$3="Day",1,7)),"◆",""),IF(AND($C55&lt;AO$4+IF($D$3="Day",1,7),$D55&gt;=AO$4),IF(MAX(AO$4,$C55)&lt;=$C55+ROUND(($D55-$C55+1)*$E55,0)-1,"d","r"),"")))</f>
        <v/>
      </c>
      <c r="AP55" s="47" t="str">
        <f aca="false">IF(OR($C55="",$D55=""),"",IF(Tasks!$D55="Milestone",IF(AND($C55&gt;=AP$4,$C55&lt;AP$4+IF($D$3="Day",1,7)),"◆",""),IF(AND($C55&lt;AP$4+IF($D$3="Day",1,7),$D55&gt;=AP$4),IF(MAX(AP$4,$C55)&lt;=$C55+ROUND(($D55-$C55+1)*$E55,0)-1,"d","r"),"")))</f>
        <v/>
      </c>
      <c r="AQ55" s="47" t="str">
        <f aca="false">IF(OR($C55="",$D55=""),"",IF(Tasks!$D55="Milestone",IF(AND($C55&gt;=AQ$4,$C55&lt;AQ$4+IF($D$3="Day",1,7)),"◆",""),IF(AND($C55&lt;AQ$4+IF($D$3="Day",1,7),$D55&gt;=AQ$4),IF(MAX(AQ$4,$C55)&lt;=$C55+ROUND(($D55-$C55+1)*$E55,0)-1,"d","r"),"")))</f>
        <v/>
      </c>
      <c r="AR55" s="47" t="str">
        <f aca="false">IF(OR($C55="",$D55=""),"",IF(Tasks!$D55="Milestone",IF(AND($C55&gt;=AR$4,$C55&lt;AR$4+IF($D$3="Day",1,7)),"◆",""),IF(AND($C55&lt;AR$4+IF($D$3="Day",1,7),$D55&gt;=AR$4),IF(MAX(AR$4,$C55)&lt;=$C55+ROUND(($D55-$C55+1)*$E55,0)-1,"d","r"),"")))</f>
        <v/>
      </c>
      <c r="AS55" s="47" t="str">
        <f aca="false">IF(OR($C55="",$D55=""),"",IF(Tasks!$D55="Milestone",IF(AND($C55&gt;=AS$4,$C55&lt;AS$4+IF($D$3="Day",1,7)),"◆",""),IF(AND($C55&lt;AS$4+IF($D$3="Day",1,7),$D55&gt;=AS$4),IF(MAX(AS$4,$C55)&lt;=$C55+ROUND(($D55-$C55+1)*$E55,0)-1,"d","r"),"")))</f>
        <v/>
      </c>
      <c r="AT55" s="47" t="str">
        <f aca="false">IF(OR($C55="",$D55=""),"",IF(Tasks!$D55="Milestone",IF(AND($C55&gt;=AT$4,$C55&lt;AT$4+IF($D$3="Day",1,7)),"◆",""),IF(AND($C55&lt;AT$4+IF($D$3="Day",1,7),$D55&gt;=AT$4),IF(MAX(AT$4,$C55)&lt;=$C55+ROUND(($D55-$C55+1)*$E55,0)-1,"d","r"),"")))</f>
        <v/>
      </c>
      <c r="AU55" s="47" t="str">
        <f aca="false">IF(OR($C55="",$D55=""),"",IF(Tasks!$D55="Milestone",IF(AND($C55&gt;=AU$4,$C55&lt;AU$4+IF($D$3="Day",1,7)),"◆",""),IF(AND($C55&lt;AU$4+IF($D$3="Day",1,7),$D55&gt;=AU$4),IF(MAX(AU$4,$C55)&lt;=$C55+ROUND(($D55-$C55+1)*$E55,0)-1,"d","r"),"")))</f>
        <v/>
      </c>
      <c r="AV55" s="47" t="str">
        <f aca="false">IF(OR($C55="",$D55=""),"",IF(Tasks!$D55="Milestone",IF(AND($C55&gt;=AV$4,$C55&lt;AV$4+IF($D$3="Day",1,7)),"◆",""),IF(AND($C55&lt;AV$4+IF($D$3="Day",1,7),$D55&gt;=AV$4),IF(MAX(AV$4,$C55)&lt;=$C55+ROUND(($D55-$C55+1)*$E55,0)-1,"d","r"),"")))</f>
        <v/>
      </c>
      <c r="AW55" s="47" t="str">
        <f aca="false">IF(OR($C55="",$D55=""),"",IF(Tasks!$D55="Milestone",IF(AND($C55&gt;=AW$4,$C55&lt;AW$4+IF($D$3="Day",1,7)),"◆",""),IF(AND($C55&lt;AW$4+IF($D$3="Day",1,7),$D55&gt;=AW$4),IF(MAX(AW$4,$C55)&lt;=$C55+ROUND(($D55-$C55+1)*$E55,0)-1,"d","r"),"")))</f>
        <v/>
      </c>
      <c r="AX55" s="47" t="str">
        <f aca="false">IF(OR($C55="",$D55=""),"",IF(Tasks!$D55="Milestone",IF(AND($C55&gt;=AX$4,$C55&lt;AX$4+IF($D$3="Day",1,7)),"◆",""),IF(AND($C55&lt;AX$4+IF($D$3="Day",1,7),$D55&gt;=AX$4),IF(MAX(AX$4,$C55)&lt;=$C55+ROUND(($D55-$C55+1)*$E55,0)-1,"d","r"),"")))</f>
        <v/>
      </c>
      <c r="AY55" s="47" t="str">
        <f aca="false">IF(OR($C55="",$D55=""),"",IF(Tasks!$D55="Milestone",IF(AND($C55&gt;=AY$4,$C55&lt;AY$4+IF($D$3="Day",1,7)),"◆",""),IF(AND($C55&lt;AY$4+IF($D$3="Day",1,7),$D55&gt;=AY$4),IF(MAX(AY$4,$C55)&lt;=$C55+ROUND(($D55-$C55+1)*$E55,0)-1,"d","r"),"")))</f>
        <v/>
      </c>
      <c r="AZ55" s="47" t="str">
        <f aca="false">IF(OR($C55="",$D55=""),"",IF(Tasks!$D55="Milestone",IF(AND($C55&gt;=AZ$4,$C55&lt;AZ$4+IF($D$3="Day",1,7)),"◆",""),IF(AND($C55&lt;AZ$4+IF($D$3="Day",1,7),$D55&gt;=AZ$4),IF(MAX(AZ$4,$C55)&lt;=$C55+ROUND(($D55-$C55+1)*$E55,0)-1,"d","r"),"")))</f>
        <v/>
      </c>
      <c r="BA55" s="47" t="str">
        <f aca="false">IF(OR($C55="",$D55=""),"",IF(Tasks!$D55="Milestone",IF(AND($C55&gt;=BA$4,$C55&lt;BA$4+IF($D$3="Day",1,7)),"◆",""),IF(AND($C55&lt;BA$4+IF($D$3="Day",1,7),$D55&gt;=BA$4),IF(MAX(BA$4,$C55)&lt;=$C55+ROUND(($D55-$C55+1)*$E55,0)-1,"d","r"),"")))</f>
        <v/>
      </c>
      <c r="BB55" s="47" t="str">
        <f aca="false">IF(OR($C55="",$D55=""),"",IF(Tasks!$D55="Milestone",IF(AND($C55&gt;=BB$4,$C55&lt;BB$4+IF($D$3="Day",1,7)),"◆",""),IF(AND($C55&lt;BB$4+IF($D$3="Day",1,7),$D55&gt;=BB$4),IF(MAX(BB$4,$C55)&lt;=$C55+ROUND(($D55-$C55+1)*$E55,0)-1,"d","r"),"")))</f>
        <v/>
      </c>
      <c r="BC55" s="47" t="str">
        <f aca="false">IF(OR($C55="",$D55=""),"",IF(Tasks!$D55="Milestone",IF(AND($C55&gt;=BC$4,$C55&lt;BC$4+IF($D$3="Day",1,7)),"◆",""),IF(AND($C55&lt;BC$4+IF($D$3="Day",1,7),$D55&gt;=BC$4),IF(MAX(BC$4,$C55)&lt;=$C55+ROUND(($D55-$C55+1)*$E55,0)-1,"d","r"),"")))</f>
        <v/>
      </c>
      <c r="BD55" s="47" t="str">
        <f aca="false">IF(OR($C55="",$D55=""),"",IF(Tasks!$D55="Milestone",IF(AND($C55&gt;=BD$4,$C55&lt;BD$4+IF($D$3="Day",1,7)),"◆",""),IF(AND($C55&lt;BD$4+IF($D$3="Day",1,7),$D55&gt;=BD$4),IF(MAX(BD$4,$C55)&lt;=$C55+ROUND(($D55-$C55+1)*$E55,0)-1,"d","r"),"")))</f>
        <v/>
      </c>
      <c r="BE55" s="47" t="str">
        <f aca="false">IF(OR($C55="",$D55=""),"",IF(Tasks!$D55="Milestone",IF(AND($C55&gt;=BE$4,$C55&lt;BE$4+IF($D$3="Day",1,7)),"◆",""),IF(AND($C55&lt;BE$4+IF($D$3="Day",1,7),$D55&gt;=BE$4),IF(MAX(BE$4,$C55)&lt;=$C55+ROUND(($D55-$C55+1)*$E55,0)-1,"d","r"),"")))</f>
        <v/>
      </c>
    </row>
    <row r="56" customFormat="false" ht="18" hidden="false" customHeight="true" outlineLevel="0" collapsed="false">
      <c r="A56" s="43" t="str">
        <f aca="false">IF(Tasks!$B56="","",IF(Tasks!$D56="Milestone","◆ ","")&amp;Tasks!B56)</f>
        <v/>
      </c>
      <c r="B56" s="44" t="str">
        <f aca="false">IF(Tasks!$B56="","",IF(Tasks!C56="","",Tasks!C56))</f>
        <v/>
      </c>
      <c r="C56" s="45" t="str">
        <f aca="false">IF(OR(Tasks!$B56="",Tasks!E56=""),"",Tasks!E56)</f>
        <v/>
      </c>
      <c r="D56" s="45" t="str">
        <f aca="false">IF(Tasks!$B56="","",Tasks!G56)</f>
        <v/>
      </c>
      <c r="E56" s="46" t="str">
        <f aca="false">IF(Tasks!$B56="","",N(Tasks!H56))</f>
        <v/>
      </c>
      <c r="F56" s="47" t="str">
        <f aca="false">IF(OR($C56="",$D56=""),"",IF(Tasks!$D56="Milestone",IF(AND($C56&gt;=F$4,$C56&lt;F$4+IF($D$3="Day",1,7)),"◆",""),IF(AND($C56&lt;F$4+IF($D$3="Day",1,7),$D56&gt;=F$4),IF(MAX(F$4,$C56)&lt;=$C56+ROUND(($D56-$C56+1)*$E56,0)-1,"d","r"),"")))</f>
        <v/>
      </c>
      <c r="G56" s="47" t="str">
        <f aca="false">IF(OR($C56="",$D56=""),"",IF(Tasks!$D56="Milestone",IF(AND($C56&gt;=G$4,$C56&lt;G$4+IF($D$3="Day",1,7)),"◆",""),IF(AND($C56&lt;G$4+IF($D$3="Day",1,7),$D56&gt;=G$4),IF(MAX(G$4,$C56)&lt;=$C56+ROUND(($D56-$C56+1)*$E56,0)-1,"d","r"),"")))</f>
        <v/>
      </c>
      <c r="H56" s="47" t="str">
        <f aca="false">IF(OR($C56="",$D56=""),"",IF(Tasks!$D56="Milestone",IF(AND($C56&gt;=H$4,$C56&lt;H$4+IF($D$3="Day",1,7)),"◆",""),IF(AND($C56&lt;H$4+IF($D$3="Day",1,7),$D56&gt;=H$4),IF(MAX(H$4,$C56)&lt;=$C56+ROUND(($D56-$C56+1)*$E56,0)-1,"d","r"),"")))</f>
        <v/>
      </c>
      <c r="I56" s="47" t="str">
        <f aca="false">IF(OR($C56="",$D56=""),"",IF(Tasks!$D56="Milestone",IF(AND($C56&gt;=I$4,$C56&lt;I$4+IF($D$3="Day",1,7)),"◆",""),IF(AND($C56&lt;I$4+IF($D$3="Day",1,7),$D56&gt;=I$4),IF(MAX(I$4,$C56)&lt;=$C56+ROUND(($D56-$C56+1)*$E56,0)-1,"d","r"),"")))</f>
        <v/>
      </c>
      <c r="J56" s="47" t="str">
        <f aca="false">IF(OR($C56="",$D56=""),"",IF(Tasks!$D56="Milestone",IF(AND($C56&gt;=J$4,$C56&lt;J$4+IF($D$3="Day",1,7)),"◆",""),IF(AND($C56&lt;J$4+IF($D$3="Day",1,7),$D56&gt;=J$4),IF(MAX(J$4,$C56)&lt;=$C56+ROUND(($D56-$C56+1)*$E56,0)-1,"d","r"),"")))</f>
        <v/>
      </c>
      <c r="K56" s="47" t="str">
        <f aca="false">IF(OR($C56="",$D56=""),"",IF(Tasks!$D56="Milestone",IF(AND($C56&gt;=K$4,$C56&lt;K$4+IF($D$3="Day",1,7)),"◆",""),IF(AND($C56&lt;K$4+IF($D$3="Day",1,7),$D56&gt;=K$4),IF(MAX(K$4,$C56)&lt;=$C56+ROUND(($D56-$C56+1)*$E56,0)-1,"d","r"),"")))</f>
        <v/>
      </c>
      <c r="L56" s="47" t="str">
        <f aca="false">IF(OR($C56="",$D56=""),"",IF(Tasks!$D56="Milestone",IF(AND($C56&gt;=L$4,$C56&lt;L$4+IF($D$3="Day",1,7)),"◆",""),IF(AND($C56&lt;L$4+IF($D$3="Day",1,7),$D56&gt;=L$4),IF(MAX(L$4,$C56)&lt;=$C56+ROUND(($D56-$C56+1)*$E56,0)-1,"d","r"),"")))</f>
        <v/>
      </c>
      <c r="M56" s="47" t="str">
        <f aca="false">IF(OR($C56="",$D56=""),"",IF(Tasks!$D56="Milestone",IF(AND($C56&gt;=M$4,$C56&lt;M$4+IF($D$3="Day",1,7)),"◆",""),IF(AND($C56&lt;M$4+IF($D$3="Day",1,7),$D56&gt;=M$4),IF(MAX(M$4,$C56)&lt;=$C56+ROUND(($D56-$C56+1)*$E56,0)-1,"d","r"),"")))</f>
        <v/>
      </c>
      <c r="N56" s="47" t="str">
        <f aca="false">IF(OR($C56="",$D56=""),"",IF(Tasks!$D56="Milestone",IF(AND($C56&gt;=N$4,$C56&lt;N$4+IF($D$3="Day",1,7)),"◆",""),IF(AND($C56&lt;N$4+IF($D$3="Day",1,7),$D56&gt;=N$4),IF(MAX(N$4,$C56)&lt;=$C56+ROUND(($D56-$C56+1)*$E56,0)-1,"d","r"),"")))</f>
        <v/>
      </c>
      <c r="O56" s="47" t="str">
        <f aca="false">IF(OR($C56="",$D56=""),"",IF(Tasks!$D56="Milestone",IF(AND($C56&gt;=O$4,$C56&lt;O$4+IF($D$3="Day",1,7)),"◆",""),IF(AND($C56&lt;O$4+IF($D$3="Day",1,7),$D56&gt;=O$4),IF(MAX(O$4,$C56)&lt;=$C56+ROUND(($D56-$C56+1)*$E56,0)-1,"d","r"),"")))</f>
        <v/>
      </c>
      <c r="P56" s="47" t="str">
        <f aca="false">IF(OR($C56="",$D56=""),"",IF(Tasks!$D56="Milestone",IF(AND($C56&gt;=P$4,$C56&lt;P$4+IF($D$3="Day",1,7)),"◆",""),IF(AND($C56&lt;P$4+IF($D$3="Day",1,7),$D56&gt;=P$4),IF(MAX(P$4,$C56)&lt;=$C56+ROUND(($D56-$C56+1)*$E56,0)-1,"d","r"),"")))</f>
        <v/>
      </c>
      <c r="Q56" s="47" t="str">
        <f aca="false">IF(OR($C56="",$D56=""),"",IF(Tasks!$D56="Milestone",IF(AND($C56&gt;=Q$4,$C56&lt;Q$4+IF($D$3="Day",1,7)),"◆",""),IF(AND($C56&lt;Q$4+IF($D$3="Day",1,7),$D56&gt;=Q$4),IF(MAX(Q$4,$C56)&lt;=$C56+ROUND(($D56-$C56+1)*$E56,0)-1,"d","r"),"")))</f>
        <v/>
      </c>
      <c r="R56" s="47" t="str">
        <f aca="false">IF(OR($C56="",$D56=""),"",IF(Tasks!$D56="Milestone",IF(AND($C56&gt;=R$4,$C56&lt;R$4+IF($D$3="Day",1,7)),"◆",""),IF(AND($C56&lt;R$4+IF($D$3="Day",1,7),$D56&gt;=R$4),IF(MAX(R$4,$C56)&lt;=$C56+ROUND(($D56-$C56+1)*$E56,0)-1,"d","r"),"")))</f>
        <v/>
      </c>
      <c r="S56" s="47" t="str">
        <f aca="false">IF(OR($C56="",$D56=""),"",IF(Tasks!$D56="Milestone",IF(AND($C56&gt;=S$4,$C56&lt;S$4+IF($D$3="Day",1,7)),"◆",""),IF(AND($C56&lt;S$4+IF($D$3="Day",1,7),$D56&gt;=S$4),IF(MAX(S$4,$C56)&lt;=$C56+ROUND(($D56-$C56+1)*$E56,0)-1,"d","r"),"")))</f>
        <v/>
      </c>
      <c r="T56" s="47" t="str">
        <f aca="false">IF(OR($C56="",$D56=""),"",IF(Tasks!$D56="Milestone",IF(AND($C56&gt;=T$4,$C56&lt;T$4+IF($D$3="Day",1,7)),"◆",""),IF(AND($C56&lt;T$4+IF($D$3="Day",1,7),$D56&gt;=T$4),IF(MAX(T$4,$C56)&lt;=$C56+ROUND(($D56-$C56+1)*$E56,0)-1,"d","r"),"")))</f>
        <v/>
      </c>
      <c r="U56" s="47" t="str">
        <f aca="false">IF(OR($C56="",$D56=""),"",IF(Tasks!$D56="Milestone",IF(AND($C56&gt;=U$4,$C56&lt;U$4+IF($D$3="Day",1,7)),"◆",""),IF(AND($C56&lt;U$4+IF($D$3="Day",1,7),$D56&gt;=U$4),IF(MAX(U$4,$C56)&lt;=$C56+ROUND(($D56-$C56+1)*$E56,0)-1,"d","r"),"")))</f>
        <v/>
      </c>
      <c r="V56" s="47" t="str">
        <f aca="false">IF(OR($C56="",$D56=""),"",IF(Tasks!$D56="Milestone",IF(AND($C56&gt;=V$4,$C56&lt;V$4+IF($D$3="Day",1,7)),"◆",""),IF(AND($C56&lt;V$4+IF($D$3="Day",1,7),$D56&gt;=V$4),IF(MAX(V$4,$C56)&lt;=$C56+ROUND(($D56-$C56+1)*$E56,0)-1,"d","r"),"")))</f>
        <v/>
      </c>
      <c r="W56" s="47" t="str">
        <f aca="false">IF(OR($C56="",$D56=""),"",IF(Tasks!$D56="Milestone",IF(AND($C56&gt;=W$4,$C56&lt;W$4+IF($D$3="Day",1,7)),"◆",""),IF(AND($C56&lt;W$4+IF($D$3="Day",1,7),$D56&gt;=W$4),IF(MAX(W$4,$C56)&lt;=$C56+ROUND(($D56-$C56+1)*$E56,0)-1,"d","r"),"")))</f>
        <v/>
      </c>
      <c r="X56" s="47" t="str">
        <f aca="false">IF(OR($C56="",$D56=""),"",IF(Tasks!$D56="Milestone",IF(AND($C56&gt;=X$4,$C56&lt;X$4+IF($D$3="Day",1,7)),"◆",""),IF(AND($C56&lt;X$4+IF($D$3="Day",1,7),$D56&gt;=X$4),IF(MAX(X$4,$C56)&lt;=$C56+ROUND(($D56-$C56+1)*$E56,0)-1,"d","r"),"")))</f>
        <v/>
      </c>
      <c r="Y56" s="47" t="str">
        <f aca="false">IF(OR($C56="",$D56=""),"",IF(Tasks!$D56="Milestone",IF(AND($C56&gt;=Y$4,$C56&lt;Y$4+IF($D$3="Day",1,7)),"◆",""),IF(AND($C56&lt;Y$4+IF($D$3="Day",1,7),$D56&gt;=Y$4),IF(MAX(Y$4,$C56)&lt;=$C56+ROUND(($D56-$C56+1)*$E56,0)-1,"d","r"),"")))</f>
        <v/>
      </c>
      <c r="Z56" s="47" t="str">
        <f aca="false">IF(OR($C56="",$D56=""),"",IF(Tasks!$D56="Milestone",IF(AND($C56&gt;=Z$4,$C56&lt;Z$4+IF($D$3="Day",1,7)),"◆",""),IF(AND($C56&lt;Z$4+IF($D$3="Day",1,7),$D56&gt;=Z$4),IF(MAX(Z$4,$C56)&lt;=$C56+ROUND(($D56-$C56+1)*$E56,0)-1,"d","r"),"")))</f>
        <v/>
      </c>
      <c r="AA56" s="47" t="str">
        <f aca="false">IF(OR($C56="",$D56=""),"",IF(Tasks!$D56="Milestone",IF(AND($C56&gt;=AA$4,$C56&lt;AA$4+IF($D$3="Day",1,7)),"◆",""),IF(AND($C56&lt;AA$4+IF($D$3="Day",1,7),$D56&gt;=AA$4),IF(MAX(AA$4,$C56)&lt;=$C56+ROUND(($D56-$C56+1)*$E56,0)-1,"d","r"),"")))</f>
        <v/>
      </c>
      <c r="AB56" s="47" t="str">
        <f aca="false">IF(OR($C56="",$D56=""),"",IF(Tasks!$D56="Milestone",IF(AND($C56&gt;=AB$4,$C56&lt;AB$4+IF($D$3="Day",1,7)),"◆",""),IF(AND($C56&lt;AB$4+IF($D$3="Day",1,7),$D56&gt;=AB$4),IF(MAX(AB$4,$C56)&lt;=$C56+ROUND(($D56-$C56+1)*$E56,0)-1,"d","r"),"")))</f>
        <v/>
      </c>
      <c r="AC56" s="47" t="str">
        <f aca="false">IF(OR($C56="",$D56=""),"",IF(Tasks!$D56="Milestone",IF(AND($C56&gt;=AC$4,$C56&lt;AC$4+IF($D$3="Day",1,7)),"◆",""),IF(AND($C56&lt;AC$4+IF($D$3="Day",1,7),$D56&gt;=AC$4),IF(MAX(AC$4,$C56)&lt;=$C56+ROUND(($D56-$C56+1)*$E56,0)-1,"d","r"),"")))</f>
        <v/>
      </c>
      <c r="AD56" s="47" t="str">
        <f aca="false">IF(OR($C56="",$D56=""),"",IF(Tasks!$D56="Milestone",IF(AND($C56&gt;=AD$4,$C56&lt;AD$4+IF($D$3="Day",1,7)),"◆",""),IF(AND($C56&lt;AD$4+IF($D$3="Day",1,7),$D56&gt;=AD$4),IF(MAX(AD$4,$C56)&lt;=$C56+ROUND(($D56-$C56+1)*$E56,0)-1,"d","r"),"")))</f>
        <v/>
      </c>
      <c r="AE56" s="47" t="str">
        <f aca="false">IF(OR($C56="",$D56=""),"",IF(Tasks!$D56="Milestone",IF(AND($C56&gt;=AE$4,$C56&lt;AE$4+IF($D$3="Day",1,7)),"◆",""),IF(AND($C56&lt;AE$4+IF($D$3="Day",1,7),$D56&gt;=AE$4),IF(MAX(AE$4,$C56)&lt;=$C56+ROUND(($D56-$C56+1)*$E56,0)-1,"d","r"),"")))</f>
        <v/>
      </c>
      <c r="AF56" s="47" t="str">
        <f aca="false">IF(OR($C56="",$D56=""),"",IF(Tasks!$D56="Milestone",IF(AND($C56&gt;=AF$4,$C56&lt;AF$4+IF($D$3="Day",1,7)),"◆",""),IF(AND($C56&lt;AF$4+IF($D$3="Day",1,7),$D56&gt;=AF$4),IF(MAX(AF$4,$C56)&lt;=$C56+ROUND(($D56-$C56+1)*$E56,0)-1,"d","r"),"")))</f>
        <v/>
      </c>
      <c r="AG56" s="47" t="str">
        <f aca="false">IF(OR($C56="",$D56=""),"",IF(Tasks!$D56="Milestone",IF(AND($C56&gt;=AG$4,$C56&lt;AG$4+IF($D$3="Day",1,7)),"◆",""),IF(AND($C56&lt;AG$4+IF($D$3="Day",1,7),$D56&gt;=AG$4),IF(MAX(AG$4,$C56)&lt;=$C56+ROUND(($D56-$C56+1)*$E56,0)-1,"d","r"),"")))</f>
        <v/>
      </c>
      <c r="AH56" s="47" t="str">
        <f aca="false">IF(OR($C56="",$D56=""),"",IF(Tasks!$D56="Milestone",IF(AND($C56&gt;=AH$4,$C56&lt;AH$4+IF($D$3="Day",1,7)),"◆",""),IF(AND($C56&lt;AH$4+IF($D$3="Day",1,7),$D56&gt;=AH$4),IF(MAX(AH$4,$C56)&lt;=$C56+ROUND(($D56-$C56+1)*$E56,0)-1,"d","r"),"")))</f>
        <v/>
      </c>
      <c r="AI56" s="47" t="str">
        <f aca="false">IF(OR($C56="",$D56=""),"",IF(Tasks!$D56="Milestone",IF(AND($C56&gt;=AI$4,$C56&lt;AI$4+IF($D$3="Day",1,7)),"◆",""),IF(AND($C56&lt;AI$4+IF($D$3="Day",1,7),$D56&gt;=AI$4),IF(MAX(AI$4,$C56)&lt;=$C56+ROUND(($D56-$C56+1)*$E56,0)-1,"d","r"),"")))</f>
        <v/>
      </c>
      <c r="AJ56" s="47" t="str">
        <f aca="false">IF(OR($C56="",$D56=""),"",IF(Tasks!$D56="Milestone",IF(AND($C56&gt;=AJ$4,$C56&lt;AJ$4+IF($D$3="Day",1,7)),"◆",""),IF(AND($C56&lt;AJ$4+IF($D$3="Day",1,7),$D56&gt;=AJ$4),IF(MAX(AJ$4,$C56)&lt;=$C56+ROUND(($D56-$C56+1)*$E56,0)-1,"d","r"),"")))</f>
        <v/>
      </c>
      <c r="AK56" s="47" t="str">
        <f aca="false">IF(OR($C56="",$D56=""),"",IF(Tasks!$D56="Milestone",IF(AND($C56&gt;=AK$4,$C56&lt;AK$4+IF($D$3="Day",1,7)),"◆",""),IF(AND($C56&lt;AK$4+IF($D$3="Day",1,7),$D56&gt;=AK$4),IF(MAX(AK$4,$C56)&lt;=$C56+ROUND(($D56-$C56+1)*$E56,0)-1,"d","r"),"")))</f>
        <v/>
      </c>
      <c r="AL56" s="47" t="str">
        <f aca="false">IF(OR($C56="",$D56=""),"",IF(Tasks!$D56="Milestone",IF(AND($C56&gt;=AL$4,$C56&lt;AL$4+IF($D$3="Day",1,7)),"◆",""),IF(AND($C56&lt;AL$4+IF($D$3="Day",1,7),$D56&gt;=AL$4),IF(MAX(AL$4,$C56)&lt;=$C56+ROUND(($D56-$C56+1)*$E56,0)-1,"d","r"),"")))</f>
        <v/>
      </c>
      <c r="AM56" s="47" t="str">
        <f aca="false">IF(OR($C56="",$D56=""),"",IF(Tasks!$D56="Milestone",IF(AND($C56&gt;=AM$4,$C56&lt;AM$4+IF($D$3="Day",1,7)),"◆",""),IF(AND($C56&lt;AM$4+IF($D$3="Day",1,7),$D56&gt;=AM$4),IF(MAX(AM$4,$C56)&lt;=$C56+ROUND(($D56-$C56+1)*$E56,0)-1,"d","r"),"")))</f>
        <v/>
      </c>
      <c r="AN56" s="47" t="str">
        <f aca="false">IF(OR($C56="",$D56=""),"",IF(Tasks!$D56="Milestone",IF(AND($C56&gt;=AN$4,$C56&lt;AN$4+IF($D$3="Day",1,7)),"◆",""),IF(AND($C56&lt;AN$4+IF($D$3="Day",1,7),$D56&gt;=AN$4),IF(MAX(AN$4,$C56)&lt;=$C56+ROUND(($D56-$C56+1)*$E56,0)-1,"d","r"),"")))</f>
        <v/>
      </c>
      <c r="AO56" s="47" t="str">
        <f aca="false">IF(OR($C56="",$D56=""),"",IF(Tasks!$D56="Milestone",IF(AND($C56&gt;=AO$4,$C56&lt;AO$4+IF($D$3="Day",1,7)),"◆",""),IF(AND($C56&lt;AO$4+IF($D$3="Day",1,7),$D56&gt;=AO$4),IF(MAX(AO$4,$C56)&lt;=$C56+ROUND(($D56-$C56+1)*$E56,0)-1,"d","r"),"")))</f>
        <v/>
      </c>
      <c r="AP56" s="47" t="str">
        <f aca="false">IF(OR($C56="",$D56=""),"",IF(Tasks!$D56="Milestone",IF(AND($C56&gt;=AP$4,$C56&lt;AP$4+IF($D$3="Day",1,7)),"◆",""),IF(AND($C56&lt;AP$4+IF($D$3="Day",1,7),$D56&gt;=AP$4),IF(MAX(AP$4,$C56)&lt;=$C56+ROUND(($D56-$C56+1)*$E56,0)-1,"d","r"),"")))</f>
        <v/>
      </c>
      <c r="AQ56" s="47" t="str">
        <f aca="false">IF(OR($C56="",$D56=""),"",IF(Tasks!$D56="Milestone",IF(AND($C56&gt;=AQ$4,$C56&lt;AQ$4+IF($D$3="Day",1,7)),"◆",""),IF(AND($C56&lt;AQ$4+IF($D$3="Day",1,7),$D56&gt;=AQ$4),IF(MAX(AQ$4,$C56)&lt;=$C56+ROUND(($D56-$C56+1)*$E56,0)-1,"d","r"),"")))</f>
        <v/>
      </c>
      <c r="AR56" s="47" t="str">
        <f aca="false">IF(OR($C56="",$D56=""),"",IF(Tasks!$D56="Milestone",IF(AND($C56&gt;=AR$4,$C56&lt;AR$4+IF($D$3="Day",1,7)),"◆",""),IF(AND($C56&lt;AR$4+IF($D$3="Day",1,7),$D56&gt;=AR$4),IF(MAX(AR$4,$C56)&lt;=$C56+ROUND(($D56-$C56+1)*$E56,0)-1,"d","r"),"")))</f>
        <v/>
      </c>
      <c r="AS56" s="47" t="str">
        <f aca="false">IF(OR($C56="",$D56=""),"",IF(Tasks!$D56="Milestone",IF(AND($C56&gt;=AS$4,$C56&lt;AS$4+IF($D$3="Day",1,7)),"◆",""),IF(AND($C56&lt;AS$4+IF($D$3="Day",1,7),$D56&gt;=AS$4),IF(MAX(AS$4,$C56)&lt;=$C56+ROUND(($D56-$C56+1)*$E56,0)-1,"d","r"),"")))</f>
        <v/>
      </c>
      <c r="AT56" s="47" t="str">
        <f aca="false">IF(OR($C56="",$D56=""),"",IF(Tasks!$D56="Milestone",IF(AND($C56&gt;=AT$4,$C56&lt;AT$4+IF($D$3="Day",1,7)),"◆",""),IF(AND($C56&lt;AT$4+IF($D$3="Day",1,7),$D56&gt;=AT$4),IF(MAX(AT$4,$C56)&lt;=$C56+ROUND(($D56-$C56+1)*$E56,0)-1,"d","r"),"")))</f>
        <v/>
      </c>
      <c r="AU56" s="47" t="str">
        <f aca="false">IF(OR($C56="",$D56=""),"",IF(Tasks!$D56="Milestone",IF(AND($C56&gt;=AU$4,$C56&lt;AU$4+IF($D$3="Day",1,7)),"◆",""),IF(AND($C56&lt;AU$4+IF($D$3="Day",1,7),$D56&gt;=AU$4),IF(MAX(AU$4,$C56)&lt;=$C56+ROUND(($D56-$C56+1)*$E56,0)-1,"d","r"),"")))</f>
        <v/>
      </c>
      <c r="AV56" s="47" t="str">
        <f aca="false">IF(OR($C56="",$D56=""),"",IF(Tasks!$D56="Milestone",IF(AND($C56&gt;=AV$4,$C56&lt;AV$4+IF($D$3="Day",1,7)),"◆",""),IF(AND($C56&lt;AV$4+IF($D$3="Day",1,7),$D56&gt;=AV$4),IF(MAX(AV$4,$C56)&lt;=$C56+ROUND(($D56-$C56+1)*$E56,0)-1,"d","r"),"")))</f>
        <v/>
      </c>
      <c r="AW56" s="47" t="str">
        <f aca="false">IF(OR($C56="",$D56=""),"",IF(Tasks!$D56="Milestone",IF(AND($C56&gt;=AW$4,$C56&lt;AW$4+IF($D$3="Day",1,7)),"◆",""),IF(AND($C56&lt;AW$4+IF($D$3="Day",1,7),$D56&gt;=AW$4),IF(MAX(AW$4,$C56)&lt;=$C56+ROUND(($D56-$C56+1)*$E56,0)-1,"d","r"),"")))</f>
        <v/>
      </c>
      <c r="AX56" s="47" t="str">
        <f aca="false">IF(OR($C56="",$D56=""),"",IF(Tasks!$D56="Milestone",IF(AND($C56&gt;=AX$4,$C56&lt;AX$4+IF($D$3="Day",1,7)),"◆",""),IF(AND($C56&lt;AX$4+IF($D$3="Day",1,7),$D56&gt;=AX$4),IF(MAX(AX$4,$C56)&lt;=$C56+ROUND(($D56-$C56+1)*$E56,0)-1,"d","r"),"")))</f>
        <v/>
      </c>
      <c r="AY56" s="47" t="str">
        <f aca="false">IF(OR($C56="",$D56=""),"",IF(Tasks!$D56="Milestone",IF(AND($C56&gt;=AY$4,$C56&lt;AY$4+IF($D$3="Day",1,7)),"◆",""),IF(AND($C56&lt;AY$4+IF($D$3="Day",1,7),$D56&gt;=AY$4),IF(MAX(AY$4,$C56)&lt;=$C56+ROUND(($D56-$C56+1)*$E56,0)-1,"d","r"),"")))</f>
        <v/>
      </c>
      <c r="AZ56" s="47" t="str">
        <f aca="false">IF(OR($C56="",$D56=""),"",IF(Tasks!$D56="Milestone",IF(AND($C56&gt;=AZ$4,$C56&lt;AZ$4+IF($D$3="Day",1,7)),"◆",""),IF(AND($C56&lt;AZ$4+IF($D$3="Day",1,7),$D56&gt;=AZ$4),IF(MAX(AZ$4,$C56)&lt;=$C56+ROUND(($D56-$C56+1)*$E56,0)-1,"d","r"),"")))</f>
        <v/>
      </c>
      <c r="BA56" s="47" t="str">
        <f aca="false">IF(OR($C56="",$D56=""),"",IF(Tasks!$D56="Milestone",IF(AND($C56&gt;=BA$4,$C56&lt;BA$4+IF($D$3="Day",1,7)),"◆",""),IF(AND($C56&lt;BA$4+IF($D$3="Day",1,7),$D56&gt;=BA$4),IF(MAX(BA$4,$C56)&lt;=$C56+ROUND(($D56-$C56+1)*$E56,0)-1,"d","r"),"")))</f>
        <v/>
      </c>
      <c r="BB56" s="47" t="str">
        <f aca="false">IF(OR($C56="",$D56=""),"",IF(Tasks!$D56="Milestone",IF(AND($C56&gt;=BB$4,$C56&lt;BB$4+IF($D$3="Day",1,7)),"◆",""),IF(AND($C56&lt;BB$4+IF($D$3="Day",1,7),$D56&gt;=BB$4),IF(MAX(BB$4,$C56)&lt;=$C56+ROUND(($D56-$C56+1)*$E56,0)-1,"d","r"),"")))</f>
        <v/>
      </c>
      <c r="BC56" s="47" t="str">
        <f aca="false">IF(OR($C56="",$D56=""),"",IF(Tasks!$D56="Milestone",IF(AND($C56&gt;=BC$4,$C56&lt;BC$4+IF($D$3="Day",1,7)),"◆",""),IF(AND($C56&lt;BC$4+IF($D$3="Day",1,7),$D56&gt;=BC$4),IF(MAX(BC$4,$C56)&lt;=$C56+ROUND(($D56-$C56+1)*$E56,0)-1,"d","r"),"")))</f>
        <v/>
      </c>
      <c r="BD56" s="47" t="str">
        <f aca="false">IF(OR($C56="",$D56=""),"",IF(Tasks!$D56="Milestone",IF(AND($C56&gt;=BD$4,$C56&lt;BD$4+IF($D$3="Day",1,7)),"◆",""),IF(AND($C56&lt;BD$4+IF($D$3="Day",1,7),$D56&gt;=BD$4),IF(MAX(BD$4,$C56)&lt;=$C56+ROUND(($D56-$C56+1)*$E56,0)-1,"d","r"),"")))</f>
        <v/>
      </c>
      <c r="BE56" s="47" t="str">
        <f aca="false">IF(OR($C56="",$D56=""),"",IF(Tasks!$D56="Milestone",IF(AND($C56&gt;=BE$4,$C56&lt;BE$4+IF($D$3="Day",1,7)),"◆",""),IF(AND($C56&lt;BE$4+IF($D$3="Day",1,7),$D56&gt;=BE$4),IF(MAX(BE$4,$C56)&lt;=$C56+ROUND(($D56-$C56+1)*$E56,0)-1,"d","r"),"")))</f>
        <v/>
      </c>
    </row>
    <row r="57" customFormat="false" ht="18" hidden="false" customHeight="true" outlineLevel="0" collapsed="false">
      <c r="A57" s="43" t="str">
        <f aca="false">IF(Tasks!$B57="","",IF(Tasks!$D57="Milestone","◆ ","")&amp;Tasks!B57)</f>
        <v/>
      </c>
      <c r="B57" s="44" t="str">
        <f aca="false">IF(Tasks!$B57="","",IF(Tasks!C57="","",Tasks!C57))</f>
        <v/>
      </c>
      <c r="C57" s="45" t="str">
        <f aca="false">IF(OR(Tasks!$B57="",Tasks!E57=""),"",Tasks!E57)</f>
        <v/>
      </c>
      <c r="D57" s="45" t="str">
        <f aca="false">IF(Tasks!$B57="","",Tasks!G57)</f>
        <v/>
      </c>
      <c r="E57" s="46" t="str">
        <f aca="false">IF(Tasks!$B57="","",N(Tasks!H57))</f>
        <v/>
      </c>
      <c r="F57" s="47" t="str">
        <f aca="false">IF(OR($C57="",$D57=""),"",IF(Tasks!$D57="Milestone",IF(AND($C57&gt;=F$4,$C57&lt;F$4+IF($D$3="Day",1,7)),"◆",""),IF(AND($C57&lt;F$4+IF($D$3="Day",1,7),$D57&gt;=F$4),IF(MAX(F$4,$C57)&lt;=$C57+ROUND(($D57-$C57+1)*$E57,0)-1,"d","r"),"")))</f>
        <v/>
      </c>
      <c r="G57" s="47" t="str">
        <f aca="false">IF(OR($C57="",$D57=""),"",IF(Tasks!$D57="Milestone",IF(AND($C57&gt;=G$4,$C57&lt;G$4+IF($D$3="Day",1,7)),"◆",""),IF(AND($C57&lt;G$4+IF($D$3="Day",1,7),$D57&gt;=G$4),IF(MAX(G$4,$C57)&lt;=$C57+ROUND(($D57-$C57+1)*$E57,0)-1,"d","r"),"")))</f>
        <v/>
      </c>
      <c r="H57" s="47" t="str">
        <f aca="false">IF(OR($C57="",$D57=""),"",IF(Tasks!$D57="Milestone",IF(AND($C57&gt;=H$4,$C57&lt;H$4+IF($D$3="Day",1,7)),"◆",""),IF(AND($C57&lt;H$4+IF($D$3="Day",1,7),$D57&gt;=H$4),IF(MAX(H$4,$C57)&lt;=$C57+ROUND(($D57-$C57+1)*$E57,0)-1,"d","r"),"")))</f>
        <v/>
      </c>
      <c r="I57" s="47" t="str">
        <f aca="false">IF(OR($C57="",$D57=""),"",IF(Tasks!$D57="Milestone",IF(AND($C57&gt;=I$4,$C57&lt;I$4+IF($D$3="Day",1,7)),"◆",""),IF(AND($C57&lt;I$4+IF($D$3="Day",1,7),$D57&gt;=I$4),IF(MAX(I$4,$C57)&lt;=$C57+ROUND(($D57-$C57+1)*$E57,0)-1,"d","r"),"")))</f>
        <v/>
      </c>
      <c r="J57" s="47" t="str">
        <f aca="false">IF(OR($C57="",$D57=""),"",IF(Tasks!$D57="Milestone",IF(AND($C57&gt;=J$4,$C57&lt;J$4+IF($D$3="Day",1,7)),"◆",""),IF(AND($C57&lt;J$4+IF($D$3="Day",1,7),$D57&gt;=J$4),IF(MAX(J$4,$C57)&lt;=$C57+ROUND(($D57-$C57+1)*$E57,0)-1,"d","r"),"")))</f>
        <v/>
      </c>
      <c r="K57" s="47" t="str">
        <f aca="false">IF(OR($C57="",$D57=""),"",IF(Tasks!$D57="Milestone",IF(AND($C57&gt;=K$4,$C57&lt;K$4+IF($D$3="Day",1,7)),"◆",""),IF(AND($C57&lt;K$4+IF($D$3="Day",1,7),$D57&gt;=K$4),IF(MAX(K$4,$C57)&lt;=$C57+ROUND(($D57-$C57+1)*$E57,0)-1,"d","r"),"")))</f>
        <v/>
      </c>
      <c r="L57" s="47" t="str">
        <f aca="false">IF(OR($C57="",$D57=""),"",IF(Tasks!$D57="Milestone",IF(AND($C57&gt;=L$4,$C57&lt;L$4+IF($D$3="Day",1,7)),"◆",""),IF(AND($C57&lt;L$4+IF($D$3="Day",1,7),$D57&gt;=L$4),IF(MAX(L$4,$C57)&lt;=$C57+ROUND(($D57-$C57+1)*$E57,0)-1,"d","r"),"")))</f>
        <v/>
      </c>
      <c r="M57" s="47" t="str">
        <f aca="false">IF(OR($C57="",$D57=""),"",IF(Tasks!$D57="Milestone",IF(AND($C57&gt;=M$4,$C57&lt;M$4+IF($D$3="Day",1,7)),"◆",""),IF(AND($C57&lt;M$4+IF($D$3="Day",1,7),$D57&gt;=M$4),IF(MAX(M$4,$C57)&lt;=$C57+ROUND(($D57-$C57+1)*$E57,0)-1,"d","r"),"")))</f>
        <v/>
      </c>
      <c r="N57" s="47" t="str">
        <f aca="false">IF(OR($C57="",$D57=""),"",IF(Tasks!$D57="Milestone",IF(AND($C57&gt;=N$4,$C57&lt;N$4+IF($D$3="Day",1,7)),"◆",""),IF(AND($C57&lt;N$4+IF($D$3="Day",1,7),$D57&gt;=N$4),IF(MAX(N$4,$C57)&lt;=$C57+ROUND(($D57-$C57+1)*$E57,0)-1,"d","r"),"")))</f>
        <v/>
      </c>
      <c r="O57" s="47" t="str">
        <f aca="false">IF(OR($C57="",$D57=""),"",IF(Tasks!$D57="Milestone",IF(AND($C57&gt;=O$4,$C57&lt;O$4+IF($D$3="Day",1,7)),"◆",""),IF(AND($C57&lt;O$4+IF($D$3="Day",1,7),$D57&gt;=O$4),IF(MAX(O$4,$C57)&lt;=$C57+ROUND(($D57-$C57+1)*$E57,0)-1,"d","r"),"")))</f>
        <v/>
      </c>
      <c r="P57" s="47" t="str">
        <f aca="false">IF(OR($C57="",$D57=""),"",IF(Tasks!$D57="Milestone",IF(AND($C57&gt;=P$4,$C57&lt;P$4+IF($D$3="Day",1,7)),"◆",""),IF(AND($C57&lt;P$4+IF($D$3="Day",1,7),$D57&gt;=P$4),IF(MAX(P$4,$C57)&lt;=$C57+ROUND(($D57-$C57+1)*$E57,0)-1,"d","r"),"")))</f>
        <v/>
      </c>
      <c r="Q57" s="47" t="str">
        <f aca="false">IF(OR($C57="",$D57=""),"",IF(Tasks!$D57="Milestone",IF(AND($C57&gt;=Q$4,$C57&lt;Q$4+IF($D$3="Day",1,7)),"◆",""),IF(AND($C57&lt;Q$4+IF($D$3="Day",1,7),$D57&gt;=Q$4),IF(MAX(Q$4,$C57)&lt;=$C57+ROUND(($D57-$C57+1)*$E57,0)-1,"d","r"),"")))</f>
        <v/>
      </c>
      <c r="R57" s="47" t="str">
        <f aca="false">IF(OR($C57="",$D57=""),"",IF(Tasks!$D57="Milestone",IF(AND($C57&gt;=R$4,$C57&lt;R$4+IF($D$3="Day",1,7)),"◆",""),IF(AND($C57&lt;R$4+IF($D$3="Day",1,7),$D57&gt;=R$4),IF(MAX(R$4,$C57)&lt;=$C57+ROUND(($D57-$C57+1)*$E57,0)-1,"d","r"),"")))</f>
        <v/>
      </c>
      <c r="S57" s="47" t="str">
        <f aca="false">IF(OR($C57="",$D57=""),"",IF(Tasks!$D57="Milestone",IF(AND($C57&gt;=S$4,$C57&lt;S$4+IF($D$3="Day",1,7)),"◆",""),IF(AND($C57&lt;S$4+IF($D$3="Day",1,7),$D57&gt;=S$4),IF(MAX(S$4,$C57)&lt;=$C57+ROUND(($D57-$C57+1)*$E57,0)-1,"d","r"),"")))</f>
        <v/>
      </c>
      <c r="T57" s="47" t="str">
        <f aca="false">IF(OR($C57="",$D57=""),"",IF(Tasks!$D57="Milestone",IF(AND($C57&gt;=T$4,$C57&lt;T$4+IF($D$3="Day",1,7)),"◆",""),IF(AND($C57&lt;T$4+IF($D$3="Day",1,7),$D57&gt;=T$4),IF(MAX(T$4,$C57)&lt;=$C57+ROUND(($D57-$C57+1)*$E57,0)-1,"d","r"),"")))</f>
        <v/>
      </c>
      <c r="U57" s="47" t="str">
        <f aca="false">IF(OR($C57="",$D57=""),"",IF(Tasks!$D57="Milestone",IF(AND($C57&gt;=U$4,$C57&lt;U$4+IF($D$3="Day",1,7)),"◆",""),IF(AND($C57&lt;U$4+IF($D$3="Day",1,7),$D57&gt;=U$4),IF(MAX(U$4,$C57)&lt;=$C57+ROUND(($D57-$C57+1)*$E57,0)-1,"d","r"),"")))</f>
        <v/>
      </c>
      <c r="V57" s="47" t="str">
        <f aca="false">IF(OR($C57="",$D57=""),"",IF(Tasks!$D57="Milestone",IF(AND($C57&gt;=V$4,$C57&lt;V$4+IF($D$3="Day",1,7)),"◆",""),IF(AND($C57&lt;V$4+IF($D$3="Day",1,7),$D57&gt;=V$4),IF(MAX(V$4,$C57)&lt;=$C57+ROUND(($D57-$C57+1)*$E57,0)-1,"d","r"),"")))</f>
        <v/>
      </c>
      <c r="W57" s="47" t="str">
        <f aca="false">IF(OR($C57="",$D57=""),"",IF(Tasks!$D57="Milestone",IF(AND($C57&gt;=W$4,$C57&lt;W$4+IF($D$3="Day",1,7)),"◆",""),IF(AND($C57&lt;W$4+IF($D$3="Day",1,7),$D57&gt;=W$4),IF(MAX(W$4,$C57)&lt;=$C57+ROUND(($D57-$C57+1)*$E57,0)-1,"d","r"),"")))</f>
        <v/>
      </c>
      <c r="X57" s="47" t="str">
        <f aca="false">IF(OR($C57="",$D57=""),"",IF(Tasks!$D57="Milestone",IF(AND($C57&gt;=X$4,$C57&lt;X$4+IF($D$3="Day",1,7)),"◆",""),IF(AND($C57&lt;X$4+IF($D$3="Day",1,7),$D57&gt;=X$4),IF(MAX(X$4,$C57)&lt;=$C57+ROUND(($D57-$C57+1)*$E57,0)-1,"d","r"),"")))</f>
        <v/>
      </c>
      <c r="Y57" s="47" t="str">
        <f aca="false">IF(OR($C57="",$D57=""),"",IF(Tasks!$D57="Milestone",IF(AND($C57&gt;=Y$4,$C57&lt;Y$4+IF($D$3="Day",1,7)),"◆",""),IF(AND($C57&lt;Y$4+IF($D$3="Day",1,7),$D57&gt;=Y$4),IF(MAX(Y$4,$C57)&lt;=$C57+ROUND(($D57-$C57+1)*$E57,0)-1,"d","r"),"")))</f>
        <v/>
      </c>
      <c r="Z57" s="47" t="str">
        <f aca="false">IF(OR($C57="",$D57=""),"",IF(Tasks!$D57="Milestone",IF(AND($C57&gt;=Z$4,$C57&lt;Z$4+IF($D$3="Day",1,7)),"◆",""),IF(AND($C57&lt;Z$4+IF($D$3="Day",1,7),$D57&gt;=Z$4),IF(MAX(Z$4,$C57)&lt;=$C57+ROUND(($D57-$C57+1)*$E57,0)-1,"d","r"),"")))</f>
        <v/>
      </c>
      <c r="AA57" s="47" t="str">
        <f aca="false">IF(OR($C57="",$D57=""),"",IF(Tasks!$D57="Milestone",IF(AND($C57&gt;=AA$4,$C57&lt;AA$4+IF($D$3="Day",1,7)),"◆",""),IF(AND($C57&lt;AA$4+IF($D$3="Day",1,7),$D57&gt;=AA$4),IF(MAX(AA$4,$C57)&lt;=$C57+ROUND(($D57-$C57+1)*$E57,0)-1,"d","r"),"")))</f>
        <v/>
      </c>
      <c r="AB57" s="47" t="str">
        <f aca="false">IF(OR($C57="",$D57=""),"",IF(Tasks!$D57="Milestone",IF(AND($C57&gt;=AB$4,$C57&lt;AB$4+IF($D$3="Day",1,7)),"◆",""),IF(AND($C57&lt;AB$4+IF($D$3="Day",1,7),$D57&gt;=AB$4),IF(MAX(AB$4,$C57)&lt;=$C57+ROUND(($D57-$C57+1)*$E57,0)-1,"d","r"),"")))</f>
        <v/>
      </c>
      <c r="AC57" s="47" t="str">
        <f aca="false">IF(OR($C57="",$D57=""),"",IF(Tasks!$D57="Milestone",IF(AND($C57&gt;=AC$4,$C57&lt;AC$4+IF($D$3="Day",1,7)),"◆",""),IF(AND($C57&lt;AC$4+IF($D$3="Day",1,7),$D57&gt;=AC$4),IF(MAX(AC$4,$C57)&lt;=$C57+ROUND(($D57-$C57+1)*$E57,0)-1,"d","r"),"")))</f>
        <v/>
      </c>
      <c r="AD57" s="47" t="str">
        <f aca="false">IF(OR($C57="",$D57=""),"",IF(Tasks!$D57="Milestone",IF(AND($C57&gt;=AD$4,$C57&lt;AD$4+IF($D$3="Day",1,7)),"◆",""),IF(AND($C57&lt;AD$4+IF($D$3="Day",1,7),$D57&gt;=AD$4),IF(MAX(AD$4,$C57)&lt;=$C57+ROUND(($D57-$C57+1)*$E57,0)-1,"d","r"),"")))</f>
        <v/>
      </c>
      <c r="AE57" s="47" t="str">
        <f aca="false">IF(OR($C57="",$D57=""),"",IF(Tasks!$D57="Milestone",IF(AND($C57&gt;=AE$4,$C57&lt;AE$4+IF($D$3="Day",1,7)),"◆",""),IF(AND($C57&lt;AE$4+IF($D$3="Day",1,7),$D57&gt;=AE$4),IF(MAX(AE$4,$C57)&lt;=$C57+ROUND(($D57-$C57+1)*$E57,0)-1,"d","r"),"")))</f>
        <v/>
      </c>
      <c r="AF57" s="47" t="str">
        <f aca="false">IF(OR($C57="",$D57=""),"",IF(Tasks!$D57="Milestone",IF(AND($C57&gt;=AF$4,$C57&lt;AF$4+IF($D$3="Day",1,7)),"◆",""),IF(AND($C57&lt;AF$4+IF($D$3="Day",1,7),$D57&gt;=AF$4),IF(MAX(AF$4,$C57)&lt;=$C57+ROUND(($D57-$C57+1)*$E57,0)-1,"d","r"),"")))</f>
        <v/>
      </c>
      <c r="AG57" s="47" t="str">
        <f aca="false">IF(OR($C57="",$D57=""),"",IF(Tasks!$D57="Milestone",IF(AND($C57&gt;=AG$4,$C57&lt;AG$4+IF($D$3="Day",1,7)),"◆",""),IF(AND($C57&lt;AG$4+IF($D$3="Day",1,7),$D57&gt;=AG$4),IF(MAX(AG$4,$C57)&lt;=$C57+ROUND(($D57-$C57+1)*$E57,0)-1,"d","r"),"")))</f>
        <v/>
      </c>
      <c r="AH57" s="47" t="str">
        <f aca="false">IF(OR($C57="",$D57=""),"",IF(Tasks!$D57="Milestone",IF(AND($C57&gt;=AH$4,$C57&lt;AH$4+IF($D$3="Day",1,7)),"◆",""),IF(AND($C57&lt;AH$4+IF($D$3="Day",1,7),$D57&gt;=AH$4),IF(MAX(AH$4,$C57)&lt;=$C57+ROUND(($D57-$C57+1)*$E57,0)-1,"d","r"),"")))</f>
        <v/>
      </c>
      <c r="AI57" s="47" t="str">
        <f aca="false">IF(OR($C57="",$D57=""),"",IF(Tasks!$D57="Milestone",IF(AND($C57&gt;=AI$4,$C57&lt;AI$4+IF($D$3="Day",1,7)),"◆",""),IF(AND($C57&lt;AI$4+IF($D$3="Day",1,7),$D57&gt;=AI$4),IF(MAX(AI$4,$C57)&lt;=$C57+ROUND(($D57-$C57+1)*$E57,0)-1,"d","r"),"")))</f>
        <v/>
      </c>
      <c r="AJ57" s="47" t="str">
        <f aca="false">IF(OR($C57="",$D57=""),"",IF(Tasks!$D57="Milestone",IF(AND($C57&gt;=AJ$4,$C57&lt;AJ$4+IF($D$3="Day",1,7)),"◆",""),IF(AND($C57&lt;AJ$4+IF($D$3="Day",1,7),$D57&gt;=AJ$4),IF(MAX(AJ$4,$C57)&lt;=$C57+ROUND(($D57-$C57+1)*$E57,0)-1,"d","r"),"")))</f>
        <v/>
      </c>
      <c r="AK57" s="47" t="str">
        <f aca="false">IF(OR($C57="",$D57=""),"",IF(Tasks!$D57="Milestone",IF(AND($C57&gt;=AK$4,$C57&lt;AK$4+IF($D$3="Day",1,7)),"◆",""),IF(AND($C57&lt;AK$4+IF($D$3="Day",1,7),$D57&gt;=AK$4),IF(MAX(AK$4,$C57)&lt;=$C57+ROUND(($D57-$C57+1)*$E57,0)-1,"d","r"),"")))</f>
        <v/>
      </c>
      <c r="AL57" s="47" t="str">
        <f aca="false">IF(OR($C57="",$D57=""),"",IF(Tasks!$D57="Milestone",IF(AND($C57&gt;=AL$4,$C57&lt;AL$4+IF($D$3="Day",1,7)),"◆",""),IF(AND($C57&lt;AL$4+IF($D$3="Day",1,7),$D57&gt;=AL$4),IF(MAX(AL$4,$C57)&lt;=$C57+ROUND(($D57-$C57+1)*$E57,0)-1,"d","r"),"")))</f>
        <v/>
      </c>
      <c r="AM57" s="47" t="str">
        <f aca="false">IF(OR($C57="",$D57=""),"",IF(Tasks!$D57="Milestone",IF(AND($C57&gt;=AM$4,$C57&lt;AM$4+IF($D$3="Day",1,7)),"◆",""),IF(AND($C57&lt;AM$4+IF($D$3="Day",1,7),$D57&gt;=AM$4),IF(MAX(AM$4,$C57)&lt;=$C57+ROUND(($D57-$C57+1)*$E57,0)-1,"d","r"),"")))</f>
        <v/>
      </c>
      <c r="AN57" s="47" t="str">
        <f aca="false">IF(OR($C57="",$D57=""),"",IF(Tasks!$D57="Milestone",IF(AND($C57&gt;=AN$4,$C57&lt;AN$4+IF($D$3="Day",1,7)),"◆",""),IF(AND($C57&lt;AN$4+IF($D$3="Day",1,7),$D57&gt;=AN$4),IF(MAX(AN$4,$C57)&lt;=$C57+ROUND(($D57-$C57+1)*$E57,0)-1,"d","r"),"")))</f>
        <v/>
      </c>
      <c r="AO57" s="47" t="str">
        <f aca="false">IF(OR($C57="",$D57=""),"",IF(Tasks!$D57="Milestone",IF(AND($C57&gt;=AO$4,$C57&lt;AO$4+IF($D$3="Day",1,7)),"◆",""),IF(AND($C57&lt;AO$4+IF($D$3="Day",1,7),$D57&gt;=AO$4),IF(MAX(AO$4,$C57)&lt;=$C57+ROUND(($D57-$C57+1)*$E57,0)-1,"d","r"),"")))</f>
        <v/>
      </c>
      <c r="AP57" s="47" t="str">
        <f aca="false">IF(OR($C57="",$D57=""),"",IF(Tasks!$D57="Milestone",IF(AND($C57&gt;=AP$4,$C57&lt;AP$4+IF($D$3="Day",1,7)),"◆",""),IF(AND($C57&lt;AP$4+IF($D$3="Day",1,7),$D57&gt;=AP$4),IF(MAX(AP$4,$C57)&lt;=$C57+ROUND(($D57-$C57+1)*$E57,0)-1,"d","r"),"")))</f>
        <v/>
      </c>
      <c r="AQ57" s="47" t="str">
        <f aca="false">IF(OR($C57="",$D57=""),"",IF(Tasks!$D57="Milestone",IF(AND($C57&gt;=AQ$4,$C57&lt;AQ$4+IF($D$3="Day",1,7)),"◆",""),IF(AND($C57&lt;AQ$4+IF($D$3="Day",1,7),$D57&gt;=AQ$4),IF(MAX(AQ$4,$C57)&lt;=$C57+ROUND(($D57-$C57+1)*$E57,0)-1,"d","r"),"")))</f>
        <v/>
      </c>
      <c r="AR57" s="47" t="str">
        <f aca="false">IF(OR($C57="",$D57=""),"",IF(Tasks!$D57="Milestone",IF(AND($C57&gt;=AR$4,$C57&lt;AR$4+IF($D$3="Day",1,7)),"◆",""),IF(AND($C57&lt;AR$4+IF($D$3="Day",1,7),$D57&gt;=AR$4),IF(MAX(AR$4,$C57)&lt;=$C57+ROUND(($D57-$C57+1)*$E57,0)-1,"d","r"),"")))</f>
        <v/>
      </c>
      <c r="AS57" s="47" t="str">
        <f aca="false">IF(OR($C57="",$D57=""),"",IF(Tasks!$D57="Milestone",IF(AND($C57&gt;=AS$4,$C57&lt;AS$4+IF($D$3="Day",1,7)),"◆",""),IF(AND($C57&lt;AS$4+IF($D$3="Day",1,7),$D57&gt;=AS$4),IF(MAX(AS$4,$C57)&lt;=$C57+ROUND(($D57-$C57+1)*$E57,0)-1,"d","r"),"")))</f>
        <v/>
      </c>
      <c r="AT57" s="47" t="str">
        <f aca="false">IF(OR($C57="",$D57=""),"",IF(Tasks!$D57="Milestone",IF(AND($C57&gt;=AT$4,$C57&lt;AT$4+IF($D$3="Day",1,7)),"◆",""),IF(AND($C57&lt;AT$4+IF($D$3="Day",1,7),$D57&gt;=AT$4),IF(MAX(AT$4,$C57)&lt;=$C57+ROUND(($D57-$C57+1)*$E57,0)-1,"d","r"),"")))</f>
        <v/>
      </c>
      <c r="AU57" s="47" t="str">
        <f aca="false">IF(OR($C57="",$D57=""),"",IF(Tasks!$D57="Milestone",IF(AND($C57&gt;=AU$4,$C57&lt;AU$4+IF($D$3="Day",1,7)),"◆",""),IF(AND($C57&lt;AU$4+IF($D$3="Day",1,7),$D57&gt;=AU$4),IF(MAX(AU$4,$C57)&lt;=$C57+ROUND(($D57-$C57+1)*$E57,0)-1,"d","r"),"")))</f>
        <v/>
      </c>
      <c r="AV57" s="47" t="str">
        <f aca="false">IF(OR($C57="",$D57=""),"",IF(Tasks!$D57="Milestone",IF(AND($C57&gt;=AV$4,$C57&lt;AV$4+IF($D$3="Day",1,7)),"◆",""),IF(AND($C57&lt;AV$4+IF($D$3="Day",1,7),$D57&gt;=AV$4),IF(MAX(AV$4,$C57)&lt;=$C57+ROUND(($D57-$C57+1)*$E57,0)-1,"d","r"),"")))</f>
        <v/>
      </c>
      <c r="AW57" s="47" t="str">
        <f aca="false">IF(OR($C57="",$D57=""),"",IF(Tasks!$D57="Milestone",IF(AND($C57&gt;=AW$4,$C57&lt;AW$4+IF($D$3="Day",1,7)),"◆",""),IF(AND($C57&lt;AW$4+IF($D$3="Day",1,7),$D57&gt;=AW$4),IF(MAX(AW$4,$C57)&lt;=$C57+ROUND(($D57-$C57+1)*$E57,0)-1,"d","r"),"")))</f>
        <v/>
      </c>
      <c r="AX57" s="47" t="str">
        <f aca="false">IF(OR($C57="",$D57=""),"",IF(Tasks!$D57="Milestone",IF(AND($C57&gt;=AX$4,$C57&lt;AX$4+IF($D$3="Day",1,7)),"◆",""),IF(AND($C57&lt;AX$4+IF($D$3="Day",1,7),$D57&gt;=AX$4),IF(MAX(AX$4,$C57)&lt;=$C57+ROUND(($D57-$C57+1)*$E57,0)-1,"d","r"),"")))</f>
        <v/>
      </c>
      <c r="AY57" s="47" t="str">
        <f aca="false">IF(OR($C57="",$D57=""),"",IF(Tasks!$D57="Milestone",IF(AND($C57&gt;=AY$4,$C57&lt;AY$4+IF($D$3="Day",1,7)),"◆",""),IF(AND($C57&lt;AY$4+IF($D$3="Day",1,7),$D57&gt;=AY$4),IF(MAX(AY$4,$C57)&lt;=$C57+ROUND(($D57-$C57+1)*$E57,0)-1,"d","r"),"")))</f>
        <v/>
      </c>
      <c r="AZ57" s="47" t="str">
        <f aca="false">IF(OR($C57="",$D57=""),"",IF(Tasks!$D57="Milestone",IF(AND($C57&gt;=AZ$4,$C57&lt;AZ$4+IF($D$3="Day",1,7)),"◆",""),IF(AND($C57&lt;AZ$4+IF($D$3="Day",1,7),$D57&gt;=AZ$4),IF(MAX(AZ$4,$C57)&lt;=$C57+ROUND(($D57-$C57+1)*$E57,0)-1,"d","r"),"")))</f>
        <v/>
      </c>
      <c r="BA57" s="47" t="str">
        <f aca="false">IF(OR($C57="",$D57=""),"",IF(Tasks!$D57="Milestone",IF(AND($C57&gt;=BA$4,$C57&lt;BA$4+IF($D$3="Day",1,7)),"◆",""),IF(AND($C57&lt;BA$4+IF($D$3="Day",1,7),$D57&gt;=BA$4),IF(MAX(BA$4,$C57)&lt;=$C57+ROUND(($D57-$C57+1)*$E57,0)-1,"d","r"),"")))</f>
        <v/>
      </c>
      <c r="BB57" s="47" t="str">
        <f aca="false">IF(OR($C57="",$D57=""),"",IF(Tasks!$D57="Milestone",IF(AND($C57&gt;=BB$4,$C57&lt;BB$4+IF($D$3="Day",1,7)),"◆",""),IF(AND($C57&lt;BB$4+IF($D$3="Day",1,7),$D57&gt;=BB$4),IF(MAX(BB$4,$C57)&lt;=$C57+ROUND(($D57-$C57+1)*$E57,0)-1,"d","r"),"")))</f>
        <v/>
      </c>
      <c r="BC57" s="47" t="str">
        <f aca="false">IF(OR($C57="",$D57=""),"",IF(Tasks!$D57="Milestone",IF(AND($C57&gt;=BC$4,$C57&lt;BC$4+IF($D$3="Day",1,7)),"◆",""),IF(AND($C57&lt;BC$4+IF($D$3="Day",1,7),$D57&gt;=BC$4),IF(MAX(BC$4,$C57)&lt;=$C57+ROUND(($D57-$C57+1)*$E57,0)-1,"d","r"),"")))</f>
        <v/>
      </c>
      <c r="BD57" s="47" t="str">
        <f aca="false">IF(OR($C57="",$D57=""),"",IF(Tasks!$D57="Milestone",IF(AND($C57&gt;=BD$4,$C57&lt;BD$4+IF($D$3="Day",1,7)),"◆",""),IF(AND($C57&lt;BD$4+IF($D$3="Day",1,7),$D57&gt;=BD$4),IF(MAX(BD$4,$C57)&lt;=$C57+ROUND(($D57-$C57+1)*$E57,0)-1,"d","r"),"")))</f>
        <v/>
      </c>
      <c r="BE57" s="47" t="str">
        <f aca="false">IF(OR($C57="",$D57=""),"",IF(Tasks!$D57="Milestone",IF(AND($C57&gt;=BE$4,$C57&lt;BE$4+IF($D$3="Day",1,7)),"◆",""),IF(AND($C57&lt;BE$4+IF($D$3="Day",1,7),$D57&gt;=BE$4),IF(MAX(BE$4,$C57)&lt;=$C57+ROUND(($D57-$C57+1)*$E57,0)-1,"d","r"),"")))</f>
        <v/>
      </c>
    </row>
    <row r="58" customFormat="false" ht="18" hidden="false" customHeight="true" outlineLevel="0" collapsed="false">
      <c r="A58" s="43" t="str">
        <f aca="false">IF(Tasks!$B58="","",IF(Tasks!$D58="Milestone","◆ ","")&amp;Tasks!B58)</f>
        <v/>
      </c>
      <c r="B58" s="44" t="str">
        <f aca="false">IF(Tasks!$B58="","",IF(Tasks!C58="","",Tasks!C58))</f>
        <v/>
      </c>
      <c r="C58" s="45" t="str">
        <f aca="false">IF(OR(Tasks!$B58="",Tasks!E58=""),"",Tasks!E58)</f>
        <v/>
      </c>
      <c r="D58" s="45" t="str">
        <f aca="false">IF(Tasks!$B58="","",Tasks!G58)</f>
        <v/>
      </c>
      <c r="E58" s="46" t="str">
        <f aca="false">IF(Tasks!$B58="","",N(Tasks!H58))</f>
        <v/>
      </c>
      <c r="F58" s="47" t="str">
        <f aca="false">IF(OR($C58="",$D58=""),"",IF(Tasks!$D58="Milestone",IF(AND($C58&gt;=F$4,$C58&lt;F$4+IF($D$3="Day",1,7)),"◆",""),IF(AND($C58&lt;F$4+IF($D$3="Day",1,7),$D58&gt;=F$4),IF(MAX(F$4,$C58)&lt;=$C58+ROUND(($D58-$C58+1)*$E58,0)-1,"d","r"),"")))</f>
        <v/>
      </c>
      <c r="G58" s="47" t="str">
        <f aca="false">IF(OR($C58="",$D58=""),"",IF(Tasks!$D58="Milestone",IF(AND($C58&gt;=G$4,$C58&lt;G$4+IF($D$3="Day",1,7)),"◆",""),IF(AND($C58&lt;G$4+IF($D$3="Day",1,7),$D58&gt;=G$4),IF(MAX(G$4,$C58)&lt;=$C58+ROUND(($D58-$C58+1)*$E58,0)-1,"d","r"),"")))</f>
        <v/>
      </c>
      <c r="H58" s="47" t="str">
        <f aca="false">IF(OR($C58="",$D58=""),"",IF(Tasks!$D58="Milestone",IF(AND($C58&gt;=H$4,$C58&lt;H$4+IF($D$3="Day",1,7)),"◆",""),IF(AND($C58&lt;H$4+IF($D$3="Day",1,7),$D58&gt;=H$4),IF(MAX(H$4,$C58)&lt;=$C58+ROUND(($D58-$C58+1)*$E58,0)-1,"d","r"),"")))</f>
        <v/>
      </c>
      <c r="I58" s="47" t="str">
        <f aca="false">IF(OR($C58="",$D58=""),"",IF(Tasks!$D58="Milestone",IF(AND($C58&gt;=I$4,$C58&lt;I$4+IF($D$3="Day",1,7)),"◆",""),IF(AND($C58&lt;I$4+IF($D$3="Day",1,7),$D58&gt;=I$4),IF(MAX(I$4,$C58)&lt;=$C58+ROUND(($D58-$C58+1)*$E58,0)-1,"d","r"),"")))</f>
        <v/>
      </c>
      <c r="J58" s="47" t="str">
        <f aca="false">IF(OR($C58="",$D58=""),"",IF(Tasks!$D58="Milestone",IF(AND($C58&gt;=J$4,$C58&lt;J$4+IF($D$3="Day",1,7)),"◆",""),IF(AND($C58&lt;J$4+IF($D$3="Day",1,7),$D58&gt;=J$4),IF(MAX(J$4,$C58)&lt;=$C58+ROUND(($D58-$C58+1)*$E58,0)-1,"d","r"),"")))</f>
        <v/>
      </c>
      <c r="K58" s="47" t="str">
        <f aca="false">IF(OR($C58="",$D58=""),"",IF(Tasks!$D58="Milestone",IF(AND($C58&gt;=K$4,$C58&lt;K$4+IF($D$3="Day",1,7)),"◆",""),IF(AND($C58&lt;K$4+IF($D$3="Day",1,7),$D58&gt;=K$4),IF(MAX(K$4,$C58)&lt;=$C58+ROUND(($D58-$C58+1)*$E58,0)-1,"d","r"),"")))</f>
        <v/>
      </c>
      <c r="L58" s="47" t="str">
        <f aca="false">IF(OR($C58="",$D58=""),"",IF(Tasks!$D58="Milestone",IF(AND($C58&gt;=L$4,$C58&lt;L$4+IF($D$3="Day",1,7)),"◆",""),IF(AND($C58&lt;L$4+IF($D$3="Day",1,7),$D58&gt;=L$4),IF(MAX(L$4,$C58)&lt;=$C58+ROUND(($D58-$C58+1)*$E58,0)-1,"d","r"),"")))</f>
        <v/>
      </c>
      <c r="M58" s="47" t="str">
        <f aca="false">IF(OR($C58="",$D58=""),"",IF(Tasks!$D58="Milestone",IF(AND($C58&gt;=M$4,$C58&lt;M$4+IF($D$3="Day",1,7)),"◆",""),IF(AND($C58&lt;M$4+IF($D$3="Day",1,7),$D58&gt;=M$4),IF(MAX(M$4,$C58)&lt;=$C58+ROUND(($D58-$C58+1)*$E58,0)-1,"d","r"),"")))</f>
        <v/>
      </c>
      <c r="N58" s="47" t="str">
        <f aca="false">IF(OR($C58="",$D58=""),"",IF(Tasks!$D58="Milestone",IF(AND($C58&gt;=N$4,$C58&lt;N$4+IF($D$3="Day",1,7)),"◆",""),IF(AND($C58&lt;N$4+IF($D$3="Day",1,7),$D58&gt;=N$4),IF(MAX(N$4,$C58)&lt;=$C58+ROUND(($D58-$C58+1)*$E58,0)-1,"d","r"),"")))</f>
        <v/>
      </c>
      <c r="O58" s="47" t="str">
        <f aca="false">IF(OR($C58="",$D58=""),"",IF(Tasks!$D58="Milestone",IF(AND($C58&gt;=O$4,$C58&lt;O$4+IF($D$3="Day",1,7)),"◆",""),IF(AND($C58&lt;O$4+IF($D$3="Day",1,7),$D58&gt;=O$4),IF(MAX(O$4,$C58)&lt;=$C58+ROUND(($D58-$C58+1)*$E58,0)-1,"d","r"),"")))</f>
        <v/>
      </c>
      <c r="P58" s="47" t="str">
        <f aca="false">IF(OR($C58="",$D58=""),"",IF(Tasks!$D58="Milestone",IF(AND($C58&gt;=P$4,$C58&lt;P$4+IF($D$3="Day",1,7)),"◆",""),IF(AND($C58&lt;P$4+IF($D$3="Day",1,7),$D58&gt;=P$4),IF(MAX(P$4,$C58)&lt;=$C58+ROUND(($D58-$C58+1)*$E58,0)-1,"d","r"),"")))</f>
        <v/>
      </c>
      <c r="Q58" s="47" t="str">
        <f aca="false">IF(OR($C58="",$D58=""),"",IF(Tasks!$D58="Milestone",IF(AND($C58&gt;=Q$4,$C58&lt;Q$4+IF($D$3="Day",1,7)),"◆",""),IF(AND($C58&lt;Q$4+IF($D$3="Day",1,7),$D58&gt;=Q$4),IF(MAX(Q$4,$C58)&lt;=$C58+ROUND(($D58-$C58+1)*$E58,0)-1,"d","r"),"")))</f>
        <v/>
      </c>
      <c r="R58" s="47" t="str">
        <f aca="false">IF(OR($C58="",$D58=""),"",IF(Tasks!$D58="Milestone",IF(AND($C58&gt;=R$4,$C58&lt;R$4+IF($D$3="Day",1,7)),"◆",""),IF(AND($C58&lt;R$4+IF($D$3="Day",1,7),$D58&gt;=R$4),IF(MAX(R$4,$C58)&lt;=$C58+ROUND(($D58-$C58+1)*$E58,0)-1,"d","r"),"")))</f>
        <v/>
      </c>
      <c r="S58" s="47" t="str">
        <f aca="false">IF(OR($C58="",$D58=""),"",IF(Tasks!$D58="Milestone",IF(AND($C58&gt;=S$4,$C58&lt;S$4+IF($D$3="Day",1,7)),"◆",""),IF(AND($C58&lt;S$4+IF($D$3="Day",1,7),$D58&gt;=S$4),IF(MAX(S$4,$C58)&lt;=$C58+ROUND(($D58-$C58+1)*$E58,0)-1,"d","r"),"")))</f>
        <v/>
      </c>
      <c r="T58" s="47" t="str">
        <f aca="false">IF(OR($C58="",$D58=""),"",IF(Tasks!$D58="Milestone",IF(AND($C58&gt;=T$4,$C58&lt;T$4+IF($D$3="Day",1,7)),"◆",""),IF(AND($C58&lt;T$4+IF($D$3="Day",1,7),$D58&gt;=T$4),IF(MAX(T$4,$C58)&lt;=$C58+ROUND(($D58-$C58+1)*$E58,0)-1,"d","r"),"")))</f>
        <v/>
      </c>
      <c r="U58" s="47" t="str">
        <f aca="false">IF(OR($C58="",$D58=""),"",IF(Tasks!$D58="Milestone",IF(AND($C58&gt;=U$4,$C58&lt;U$4+IF($D$3="Day",1,7)),"◆",""),IF(AND($C58&lt;U$4+IF($D$3="Day",1,7),$D58&gt;=U$4),IF(MAX(U$4,$C58)&lt;=$C58+ROUND(($D58-$C58+1)*$E58,0)-1,"d","r"),"")))</f>
        <v/>
      </c>
      <c r="V58" s="47" t="str">
        <f aca="false">IF(OR($C58="",$D58=""),"",IF(Tasks!$D58="Milestone",IF(AND($C58&gt;=V$4,$C58&lt;V$4+IF($D$3="Day",1,7)),"◆",""),IF(AND($C58&lt;V$4+IF($D$3="Day",1,7),$D58&gt;=V$4),IF(MAX(V$4,$C58)&lt;=$C58+ROUND(($D58-$C58+1)*$E58,0)-1,"d","r"),"")))</f>
        <v/>
      </c>
      <c r="W58" s="47" t="str">
        <f aca="false">IF(OR($C58="",$D58=""),"",IF(Tasks!$D58="Milestone",IF(AND($C58&gt;=W$4,$C58&lt;W$4+IF($D$3="Day",1,7)),"◆",""),IF(AND($C58&lt;W$4+IF($D$3="Day",1,7),$D58&gt;=W$4),IF(MAX(W$4,$C58)&lt;=$C58+ROUND(($D58-$C58+1)*$E58,0)-1,"d","r"),"")))</f>
        <v/>
      </c>
      <c r="X58" s="47" t="str">
        <f aca="false">IF(OR($C58="",$D58=""),"",IF(Tasks!$D58="Milestone",IF(AND($C58&gt;=X$4,$C58&lt;X$4+IF($D$3="Day",1,7)),"◆",""),IF(AND($C58&lt;X$4+IF($D$3="Day",1,7),$D58&gt;=X$4),IF(MAX(X$4,$C58)&lt;=$C58+ROUND(($D58-$C58+1)*$E58,0)-1,"d","r"),"")))</f>
        <v/>
      </c>
      <c r="Y58" s="47" t="str">
        <f aca="false">IF(OR($C58="",$D58=""),"",IF(Tasks!$D58="Milestone",IF(AND($C58&gt;=Y$4,$C58&lt;Y$4+IF($D$3="Day",1,7)),"◆",""),IF(AND($C58&lt;Y$4+IF($D$3="Day",1,7),$D58&gt;=Y$4),IF(MAX(Y$4,$C58)&lt;=$C58+ROUND(($D58-$C58+1)*$E58,0)-1,"d","r"),"")))</f>
        <v/>
      </c>
      <c r="Z58" s="47" t="str">
        <f aca="false">IF(OR($C58="",$D58=""),"",IF(Tasks!$D58="Milestone",IF(AND($C58&gt;=Z$4,$C58&lt;Z$4+IF($D$3="Day",1,7)),"◆",""),IF(AND($C58&lt;Z$4+IF($D$3="Day",1,7),$D58&gt;=Z$4),IF(MAX(Z$4,$C58)&lt;=$C58+ROUND(($D58-$C58+1)*$E58,0)-1,"d","r"),"")))</f>
        <v/>
      </c>
      <c r="AA58" s="47" t="str">
        <f aca="false">IF(OR($C58="",$D58=""),"",IF(Tasks!$D58="Milestone",IF(AND($C58&gt;=AA$4,$C58&lt;AA$4+IF($D$3="Day",1,7)),"◆",""),IF(AND($C58&lt;AA$4+IF($D$3="Day",1,7),$D58&gt;=AA$4),IF(MAX(AA$4,$C58)&lt;=$C58+ROUND(($D58-$C58+1)*$E58,0)-1,"d","r"),"")))</f>
        <v/>
      </c>
      <c r="AB58" s="47" t="str">
        <f aca="false">IF(OR($C58="",$D58=""),"",IF(Tasks!$D58="Milestone",IF(AND($C58&gt;=AB$4,$C58&lt;AB$4+IF($D$3="Day",1,7)),"◆",""),IF(AND($C58&lt;AB$4+IF($D$3="Day",1,7),$D58&gt;=AB$4),IF(MAX(AB$4,$C58)&lt;=$C58+ROUND(($D58-$C58+1)*$E58,0)-1,"d","r"),"")))</f>
        <v/>
      </c>
      <c r="AC58" s="47" t="str">
        <f aca="false">IF(OR($C58="",$D58=""),"",IF(Tasks!$D58="Milestone",IF(AND($C58&gt;=AC$4,$C58&lt;AC$4+IF($D$3="Day",1,7)),"◆",""),IF(AND($C58&lt;AC$4+IF($D$3="Day",1,7),$D58&gt;=AC$4),IF(MAX(AC$4,$C58)&lt;=$C58+ROUND(($D58-$C58+1)*$E58,0)-1,"d","r"),"")))</f>
        <v/>
      </c>
      <c r="AD58" s="47" t="str">
        <f aca="false">IF(OR($C58="",$D58=""),"",IF(Tasks!$D58="Milestone",IF(AND($C58&gt;=AD$4,$C58&lt;AD$4+IF($D$3="Day",1,7)),"◆",""),IF(AND($C58&lt;AD$4+IF($D$3="Day",1,7),$D58&gt;=AD$4),IF(MAX(AD$4,$C58)&lt;=$C58+ROUND(($D58-$C58+1)*$E58,0)-1,"d","r"),"")))</f>
        <v/>
      </c>
      <c r="AE58" s="47" t="str">
        <f aca="false">IF(OR($C58="",$D58=""),"",IF(Tasks!$D58="Milestone",IF(AND($C58&gt;=AE$4,$C58&lt;AE$4+IF($D$3="Day",1,7)),"◆",""),IF(AND($C58&lt;AE$4+IF($D$3="Day",1,7),$D58&gt;=AE$4),IF(MAX(AE$4,$C58)&lt;=$C58+ROUND(($D58-$C58+1)*$E58,0)-1,"d","r"),"")))</f>
        <v/>
      </c>
      <c r="AF58" s="47" t="str">
        <f aca="false">IF(OR($C58="",$D58=""),"",IF(Tasks!$D58="Milestone",IF(AND($C58&gt;=AF$4,$C58&lt;AF$4+IF($D$3="Day",1,7)),"◆",""),IF(AND($C58&lt;AF$4+IF($D$3="Day",1,7),$D58&gt;=AF$4),IF(MAX(AF$4,$C58)&lt;=$C58+ROUND(($D58-$C58+1)*$E58,0)-1,"d","r"),"")))</f>
        <v/>
      </c>
      <c r="AG58" s="47" t="str">
        <f aca="false">IF(OR($C58="",$D58=""),"",IF(Tasks!$D58="Milestone",IF(AND($C58&gt;=AG$4,$C58&lt;AG$4+IF($D$3="Day",1,7)),"◆",""),IF(AND($C58&lt;AG$4+IF($D$3="Day",1,7),$D58&gt;=AG$4),IF(MAX(AG$4,$C58)&lt;=$C58+ROUND(($D58-$C58+1)*$E58,0)-1,"d","r"),"")))</f>
        <v/>
      </c>
      <c r="AH58" s="47" t="str">
        <f aca="false">IF(OR($C58="",$D58=""),"",IF(Tasks!$D58="Milestone",IF(AND($C58&gt;=AH$4,$C58&lt;AH$4+IF($D$3="Day",1,7)),"◆",""),IF(AND($C58&lt;AH$4+IF($D$3="Day",1,7),$D58&gt;=AH$4),IF(MAX(AH$4,$C58)&lt;=$C58+ROUND(($D58-$C58+1)*$E58,0)-1,"d","r"),"")))</f>
        <v/>
      </c>
      <c r="AI58" s="47" t="str">
        <f aca="false">IF(OR($C58="",$D58=""),"",IF(Tasks!$D58="Milestone",IF(AND($C58&gt;=AI$4,$C58&lt;AI$4+IF($D$3="Day",1,7)),"◆",""),IF(AND($C58&lt;AI$4+IF($D$3="Day",1,7),$D58&gt;=AI$4),IF(MAX(AI$4,$C58)&lt;=$C58+ROUND(($D58-$C58+1)*$E58,0)-1,"d","r"),"")))</f>
        <v/>
      </c>
      <c r="AJ58" s="47" t="str">
        <f aca="false">IF(OR($C58="",$D58=""),"",IF(Tasks!$D58="Milestone",IF(AND($C58&gt;=AJ$4,$C58&lt;AJ$4+IF($D$3="Day",1,7)),"◆",""),IF(AND($C58&lt;AJ$4+IF($D$3="Day",1,7),$D58&gt;=AJ$4),IF(MAX(AJ$4,$C58)&lt;=$C58+ROUND(($D58-$C58+1)*$E58,0)-1,"d","r"),"")))</f>
        <v/>
      </c>
      <c r="AK58" s="47" t="str">
        <f aca="false">IF(OR($C58="",$D58=""),"",IF(Tasks!$D58="Milestone",IF(AND($C58&gt;=AK$4,$C58&lt;AK$4+IF($D$3="Day",1,7)),"◆",""),IF(AND($C58&lt;AK$4+IF($D$3="Day",1,7),$D58&gt;=AK$4),IF(MAX(AK$4,$C58)&lt;=$C58+ROUND(($D58-$C58+1)*$E58,0)-1,"d","r"),"")))</f>
        <v/>
      </c>
      <c r="AL58" s="47" t="str">
        <f aca="false">IF(OR($C58="",$D58=""),"",IF(Tasks!$D58="Milestone",IF(AND($C58&gt;=AL$4,$C58&lt;AL$4+IF($D$3="Day",1,7)),"◆",""),IF(AND($C58&lt;AL$4+IF($D$3="Day",1,7),$D58&gt;=AL$4),IF(MAX(AL$4,$C58)&lt;=$C58+ROUND(($D58-$C58+1)*$E58,0)-1,"d","r"),"")))</f>
        <v/>
      </c>
      <c r="AM58" s="47" t="str">
        <f aca="false">IF(OR($C58="",$D58=""),"",IF(Tasks!$D58="Milestone",IF(AND($C58&gt;=AM$4,$C58&lt;AM$4+IF($D$3="Day",1,7)),"◆",""),IF(AND($C58&lt;AM$4+IF($D$3="Day",1,7),$D58&gt;=AM$4),IF(MAX(AM$4,$C58)&lt;=$C58+ROUND(($D58-$C58+1)*$E58,0)-1,"d","r"),"")))</f>
        <v/>
      </c>
      <c r="AN58" s="47" t="str">
        <f aca="false">IF(OR($C58="",$D58=""),"",IF(Tasks!$D58="Milestone",IF(AND($C58&gt;=AN$4,$C58&lt;AN$4+IF($D$3="Day",1,7)),"◆",""),IF(AND($C58&lt;AN$4+IF($D$3="Day",1,7),$D58&gt;=AN$4),IF(MAX(AN$4,$C58)&lt;=$C58+ROUND(($D58-$C58+1)*$E58,0)-1,"d","r"),"")))</f>
        <v/>
      </c>
      <c r="AO58" s="47" t="str">
        <f aca="false">IF(OR($C58="",$D58=""),"",IF(Tasks!$D58="Milestone",IF(AND($C58&gt;=AO$4,$C58&lt;AO$4+IF($D$3="Day",1,7)),"◆",""),IF(AND($C58&lt;AO$4+IF($D$3="Day",1,7),$D58&gt;=AO$4),IF(MAX(AO$4,$C58)&lt;=$C58+ROUND(($D58-$C58+1)*$E58,0)-1,"d","r"),"")))</f>
        <v/>
      </c>
      <c r="AP58" s="47" t="str">
        <f aca="false">IF(OR($C58="",$D58=""),"",IF(Tasks!$D58="Milestone",IF(AND($C58&gt;=AP$4,$C58&lt;AP$4+IF($D$3="Day",1,7)),"◆",""),IF(AND($C58&lt;AP$4+IF($D$3="Day",1,7),$D58&gt;=AP$4),IF(MAX(AP$4,$C58)&lt;=$C58+ROUND(($D58-$C58+1)*$E58,0)-1,"d","r"),"")))</f>
        <v/>
      </c>
      <c r="AQ58" s="47" t="str">
        <f aca="false">IF(OR($C58="",$D58=""),"",IF(Tasks!$D58="Milestone",IF(AND($C58&gt;=AQ$4,$C58&lt;AQ$4+IF($D$3="Day",1,7)),"◆",""),IF(AND($C58&lt;AQ$4+IF($D$3="Day",1,7),$D58&gt;=AQ$4),IF(MAX(AQ$4,$C58)&lt;=$C58+ROUND(($D58-$C58+1)*$E58,0)-1,"d","r"),"")))</f>
        <v/>
      </c>
      <c r="AR58" s="47" t="str">
        <f aca="false">IF(OR($C58="",$D58=""),"",IF(Tasks!$D58="Milestone",IF(AND($C58&gt;=AR$4,$C58&lt;AR$4+IF($D$3="Day",1,7)),"◆",""),IF(AND($C58&lt;AR$4+IF($D$3="Day",1,7),$D58&gt;=AR$4),IF(MAX(AR$4,$C58)&lt;=$C58+ROUND(($D58-$C58+1)*$E58,0)-1,"d","r"),"")))</f>
        <v/>
      </c>
      <c r="AS58" s="47" t="str">
        <f aca="false">IF(OR($C58="",$D58=""),"",IF(Tasks!$D58="Milestone",IF(AND($C58&gt;=AS$4,$C58&lt;AS$4+IF($D$3="Day",1,7)),"◆",""),IF(AND($C58&lt;AS$4+IF($D$3="Day",1,7),$D58&gt;=AS$4),IF(MAX(AS$4,$C58)&lt;=$C58+ROUND(($D58-$C58+1)*$E58,0)-1,"d","r"),"")))</f>
        <v/>
      </c>
      <c r="AT58" s="47" t="str">
        <f aca="false">IF(OR($C58="",$D58=""),"",IF(Tasks!$D58="Milestone",IF(AND($C58&gt;=AT$4,$C58&lt;AT$4+IF($D$3="Day",1,7)),"◆",""),IF(AND($C58&lt;AT$4+IF($D$3="Day",1,7),$D58&gt;=AT$4),IF(MAX(AT$4,$C58)&lt;=$C58+ROUND(($D58-$C58+1)*$E58,0)-1,"d","r"),"")))</f>
        <v/>
      </c>
      <c r="AU58" s="47" t="str">
        <f aca="false">IF(OR($C58="",$D58=""),"",IF(Tasks!$D58="Milestone",IF(AND($C58&gt;=AU$4,$C58&lt;AU$4+IF($D$3="Day",1,7)),"◆",""),IF(AND($C58&lt;AU$4+IF($D$3="Day",1,7),$D58&gt;=AU$4),IF(MAX(AU$4,$C58)&lt;=$C58+ROUND(($D58-$C58+1)*$E58,0)-1,"d","r"),"")))</f>
        <v/>
      </c>
      <c r="AV58" s="47" t="str">
        <f aca="false">IF(OR($C58="",$D58=""),"",IF(Tasks!$D58="Milestone",IF(AND($C58&gt;=AV$4,$C58&lt;AV$4+IF($D$3="Day",1,7)),"◆",""),IF(AND($C58&lt;AV$4+IF($D$3="Day",1,7),$D58&gt;=AV$4),IF(MAX(AV$4,$C58)&lt;=$C58+ROUND(($D58-$C58+1)*$E58,0)-1,"d","r"),"")))</f>
        <v/>
      </c>
      <c r="AW58" s="47" t="str">
        <f aca="false">IF(OR($C58="",$D58=""),"",IF(Tasks!$D58="Milestone",IF(AND($C58&gt;=AW$4,$C58&lt;AW$4+IF($D$3="Day",1,7)),"◆",""),IF(AND($C58&lt;AW$4+IF($D$3="Day",1,7),$D58&gt;=AW$4),IF(MAX(AW$4,$C58)&lt;=$C58+ROUND(($D58-$C58+1)*$E58,0)-1,"d","r"),"")))</f>
        <v/>
      </c>
      <c r="AX58" s="47" t="str">
        <f aca="false">IF(OR($C58="",$D58=""),"",IF(Tasks!$D58="Milestone",IF(AND($C58&gt;=AX$4,$C58&lt;AX$4+IF($D$3="Day",1,7)),"◆",""),IF(AND($C58&lt;AX$4+IF($D$3="Day",1,7),$D58&gt;=AX$4),IF(MAX(AX$4,$C58)&lt;=$C58+ROUND(($D58-$C58+1)*$E58,0)-1,"d","r"),"")))</f>
        <v/>
      </c>
      <c r="AY58" s="47" t="str">
        <f aca="false">IF(OR($C58="",$D58=""),"",IF(Tasks!$D58="Milestone",IF(AND($C58&gt;=AY$4,$C58&lt;AY$4+IF($D$3="Day",1,7)),"◆",""),IF(AND($C58&lt;AY$4+IF($D$3="Day",1,7),$D58&gt;=AY$4),IF(MAX(AY$4,$C58)&lt;=$C58+ROUND(($D58-$C58+1)*$E58,0)-1,"d","r"),"")))</f>
        <v/>
      </c>
      <c r="AZ58" s="47" t="str">
        <f aca="false">IF(OR($C58="",$D58=""),"",IF(Tasks!$D58="Milestone",IF(AND($C58&gt;=AZ$4,$C58&lt;AZ$4+IF($D$3="Day",1,7)),"◆",""),IF(AND($C58&lt;AZ$4+IF($D$3="Day",1,7),$D58&gt;=AZ$4),IF(MAX(AZ$4,$C58)&lt;=$C58+ROUND(($D58-$C58+1)*$E58,0)-1,"d","r"),"")))</f>
        <v/>
      </c>
      <c r="BA58" s="47" t="str">
        <f aca="false">IF(OR($C58="",$D58=""),"",IF(Tasks!$D58="Milestone",IF(AND($C58&gt;=BA$4,$C58&lt;BA$4+IF($D$3="Day",1,7)),"◆",""),IF(AND($C58&lt;BA$4+IF($D$3="Day",1,7),$D58&gt;=BA$4),IF(MAX(BA$4,$C58)&lt;=$C58+ROUND(($D58-$C58+1)*$E58,0)-1,"d","r"),"")))</f>
        <v/>
      </c>
      <c r="BB58" s="47" t="str">
        <f aca="false">IF(OR($C58="",$D58=""),"",IF(Tasks!$D58="Milestone",IF(AND($C58&gt;=BB$4,$C58&lt;BB$4+IF($D$3="Day",1,7)),"◆",""),IF(AND($C58&lt;BB$4+IF($D$3="Day",1,7),$D58&gt;=BB$4),IF(MAX(BB$4,$C58)&lt;=$C58+ROUND(($D58-$C58+1)*$E58,0)-1,"d","r"),"")))</f>
        <v/>
      </c>
      <c r="BC58" s="47" t="str">
        <f aca="false">IF(OR($C58="",$D58=""),"",IF(Tasks!$D58="Milestone",IF(AND($C58&gt;=BC$4,$C58&lt;BC$4+IF($D$3="Day",1,7)),"◆",""),IF(AND($C58&lt;BC$4+IF($D$3="Day",1,7),$D58&gt;=BC$4),IF(MAX(BC$4,$C58)&lt;=$C58+ROUND(($D58-$C58+1)*$E58,0)-1,"d","r"),"")))</f>
        <v/>
      </c>
      <c r="BD58" s="47" t="str">
        <f aca="false">IF(OR($C58="",$D58=""),"",IF(Tasks!$D58="Milestone",IF(AND($C58&gt;=BD$4,$C58&lt;BD$4+IF($D$3="Day",1,7)),"◆",""),IF(AND($C58&lt;BD$4+IF($D$3="Day",1,7),$D58&gt;=BD$4),IF(MAX(BD$4,$C58)&lt;=$C58+ROUND(($D58-$C58+1)*$E58,0)-1,"d","r"),"")))</f>
        <v/>
      </c>
      <c r="BE58" s="47" t="str">
        <f aca="false">IF(OR($C58="",$D58=""),"",IF(Tasks!$D58="Milestone",IF(AND($C58&gt;=BE$4,$C58&lt;BE$4+IF($D$3="Day",1,7)),"◆",""),IF(AND($C58&lt;BE$4+IF($D$3="Day",1,7),$D58&gt;=BE$4),IF(MAX(BE$4,$C58)&lt;=$C58+ROUND(($D58-$C58+1)*$E58,0)-1,"d","r"),"")))</f>
        <v/>
      </c>
    </row>
    <row r="59" customFormat="false" ht="18" hidden="false" customHeight="true" outlineLevel="0" collapsed="false">
      <c r="A59" s="43" t="str">
        <f aca="false">IF(Tasks!$B59="","",IF(Tasks!$D59="Milestone","◆ ","")&amp;Tasks!B59)</f>
        <v/>
      </c>
      <c r="B59" s="44" t="str">
        <f aca="false">IF(Tasks!$B59="","",IF(Tasks!C59="","",Tasks!C59))</f>
        <v/>
      </c>
      <c r="C59" s="45" t="str">
        <f aca="false">IF(OR(Tasks!$B59="",Tasks!E59=""),"",Tasks!E59)</f>
        <v/>
      </c>
      <c r="D59" s="45" t="str">
        <f aca="false">IF(Tasks!$B59="","",Tasks!G59)</f>
        <v/>
      </c>
      <c r="E59" s="46" t="str">
        <f aca="false">IF(Tasks!$B59="","",N(Tasks!H59))</f>
        <v/>
      </c>
      <c r="F59" s="47" t="str">
        <f aca="false">IF(OR($C59="",$D59=""),"",IF(Tasks!$D59="Milestone",IF(AND($C59&gt;=F$4,$C59&lt;F$4+IF($D$3="Day",1,7)),"◆",""),IF(AND($C59&lt;F$4+IF($D$3="Day",1,7),$D59&gt;=F$4),IF(MAX(F$4,$C59)&lt;=$C59+ROUND(($D59-$C59+1)*$E59,0)-1,"d","r"),"")))</f>
        <v/>
      </c>
      <c r="G59" s="47" t="str">
        <f aca="false">IF(OR($C59="",$D59=""),"",IF(Tasks!$D59="Milestone",IF(AND($C59&gt;=G$4,$C59&lt;G$4+IF($D$3="Day",1,7)),"◆",""),IF(AND($C59&lt;G$4+IF($D$3="Day",1,7),$D59&gt;=G$4),IF(MAX(G$4,$C59)&lt;=$C59+ROUND(($D59-$C59+1)*$E59,0)-1,"d","r"),"")))</f>
        <v/>
      </c>
      <c r="H59" s="47" t="str">
        <f aca="false">IF(OR($C59="",$D59=""),"",IF(Tasks!$D59="Milestone",IF(AND($C59&gt;=H$4,$C59&lt;H$4+IF($D$3="Day",1,7)),"◆",""),IF(AND($C59&lt;H$4+IF($D$3="Day",1,7),$D59&gt;=H$4),IF(MAX(H$4,$C59)&lt;=$C59+ROUND(($D59-$C59+1)*$E59,0)-1,"d","r"),"")))</f>
        <v/>
      </c>
      <c r="I59" s="47" t="str">
        <f aca="false">IF(OR($C59="",$D59=""),"",IF(Tasks!$D59="Milestone",IF(AND($C59&gt;=I$4,$C59&lt;I$4+IF($D$3="Day",1,7)),"◆",""),IF(AND($C59&lt;I$4+IF($D$3="Day",1,7),$D59&gt;=I$4),IF(MAX(I$4,$C59)&lt;=$C59+ROUND(($D59-$C59+1)*$E59,0)-1,"d","r"),"")))</f>
        <v/>
      </c>
      <c r="J59" s="47" t="str">
        <f aca="false">IF(OR($C59="",$D59=""),"",IF(Tasks!$D59="Milestone",IF(AND($C59&gt;=J$4,$C59&lt;J$4+IF($D$3="Day",1,7)),"◆",""),IF(AND($C59&lt;J$4+IF($D$3="Day",1,7),$D59&gt;=J$4),IF(MAX(J$4,$C59)&lt;=$C59+ROUND(($D59-$C59+1)*$E59,0)-1,"d","r"),"")))</f>
        <v/>
      </c>
      <c r="K59" s="47" t="str">
        <f aca="false">IF(OR($C59="",$D59=""),"",IF(Tasks!$D59="Milestone",IF(AND($C59&gt;=K$4,$C59&lt;K$4+IF($D$3="Day",1,7)),"◆",""),IF(AND($C59&lt;K$4+IF($D$3="Day",1,7),$D59&gt;=K$4),IF(MAX(K$4,$C59)&lt;=$C59+ROUND(($D59-$C59+1)*$E59,0)-1,"d","r"),"")))</f>
        <v/>
      </c>
      <c r="L59" s="47" t="str">
        <f aca="false">IF(OR($C59="",$D59=""),"",IF(Tasks!$D59="Milestone",IF(AND($C59&gt;=L$4,$C59&lt;L$4+IF($D$3="Day",1,7)),"◆",""),IF(AND($C59&lt;L$4+IF($D$3="Day",1,7),$D59&gt;=L$4),IF(MAX(L$4,$C59)&lt;=$C59+ROUND(($D59-$C59+1)*$E59,0)-1,"d","r"),"")))</f>
        <v/>
      </c>
      <c r="M59" s="47" t="str">
        <f aca="false">IF(OR($C59="",$D59=""),"",IF(Tasks!$D59="Milestone",IF(AND($C59&gt;=M$4,$C59&lt;M$4+IF($D$3="Day",1,7)),"◆",""),IF(AND($C59&lt;M$4+IF($D$3="Day",1,7),$D59&gt;=M$4),IF(MAX(M$4,$C59)&lt;=$C59+ROUND(($D59-$C59+1)*$E59,0)-1,"d","r"),"")))</f>
        <v/>
      </c>
      <c r="N59" s="47" t="str">
        <f aca="false">IF(OR($C59="",$D59=""),"",IF(Tasks!$D59="Milestone",IF(AND($C59&gt;=N$4,$C59&lt;N$4+IF($D$3="Day",1,7)),"◆",""),IF(AND($C59&lt;N$4+IF($D$3="Day",1,7),$D59&gt;=N$4),IF(MAX(N$4,$C59)&lt;=$C59+ROUND(($D59-$C59+1)*$E59,0)-1,"d","r"),"")))</f>
        <v/>
      </c>
      <c r="O59" s="47" t="str">
        <f aca="false">IF(OR($C59="",$D59=""),"",IF(Tasks!$D59="Milestone",IF(AND($C59&gt;=O$4,$C59&lt;O$4+IF($D$3="Day",1,7)),"◆",""),IF(AND($C59&lt;O$4+IF($D$3="Day",1,7),$D59&gt;=O$4),IF(MAX(O$4,$C59)&lt;=$C59+ROUND(($D59-$C59+1)*$E59,0)-1,"d","r"),"")))</f>
        <v/>
      </c>
      <c r="P59" s="47" t="str">
        <f aca="false">IF(OR($C59="",$D59=""),"",IF(Tasks!$D59="Milestone",IF(AND($C59&gt;=P$4,$C59&lt;P$4+IF($D$3="Day",1,7)),"◆",""),IF(AND($C59&lt;P$4+IF($D$3="Day",1,7),$D59&gt;=P$4),IF(MAX(P$4,$C59)&lt;=$C59+ROUND(($D59-$C59+1)*$E59,0)-1,"d","r"),"")))</f>
        <v/>
      </c>
      <c r="Q59" s="47" t="str">
        <f aca="false">IF(OR($C59="",$D59=""),"",IF(Tasks!$D59="Milestone",IF(AND($C59&gt;=Q$4,$C59&lt;Q$4+IF($D$3="Day",1,7)),"◆",""),IF(AND($C59&lt;Q$4+IF($D$3="Day",1,7),$D59&gt;=Q$4),IF(MAX(Q$4,$C59)&lt;=$C59+ROUND(($D59-$C59+1)*$E59,0)-1,"d","r"),"")))</f>
        <v/>
      </c>
      <c r="R59" s="47" t="str">
        <f aca="false">IF(OR($C59="",$D59=""),"",IF(Tasks!$D59="Milestone",IF(AND($C59&gt;=R$4,$C59&lt;R$4+IF($D$3="Day",1,7)),"◆",""),IF(AND($C59&lt;R$4+IF($D$3="Day",1,7),$D59&gt;=R$4),IF(MAX(R$4,$C59)&lt;=$C59+ROUND(($D59-$C59+1)*$E59,0)-1,"d","r"),"")))</f>
        <v/>
      </c>
      <c r="S59" s="47" t="str">
        <f aca="false">IF(OR($C59="",$D59=""),"",IF(Tasks!$D59="Milestone",IF(AND($C59&gt;=S$4,$C59&lt;S$4+IF($D$3="Day",1,7)),"◆",""),IF(AND($C59&lt;S$4+IF($D$3="Day",1,7),$D59&gt;=S$4),IF(MAX(S$4,$C59)&lt;=$C59+ROUND(($D59-$C59+1)*$E59,0)-1,"d","r"),"")))</f>
        <v/>
      </c>
      <c r="T59" s="47" t="str">
        <f aca="false">IF(OR($C59="",$D59=""),"",IF(Tasks!$D59="Milestone",IF(AND($C59&gt;=T$4,$C59&lt;T$4+IF($D$3="Day",1,7)),"◆",""),IF(AND($C59&lt;T$4+IF($D$3="Day",1,7),$D59&gt;=T$4),IF(MAX(T$4,$C59)&lt;=$C59+ROUND(($D59-$C59+1)*$E59,0)-1,"d","r"),"")))</f>
        <v/>
      </c>
      <c r="U59" s="47" t="str">
        <f aca="false">IF(OR($C59="",$D59=""),"",IF(Tasks!$D59="Milestone",IF(AND($C59&gt;=U$4,$C59&lt;U$4+IF($D$3="Day",1,7)),"◆",""),IF(AND($C59&lt;U$4+IF($D$3="Day",1,7),$D59&gt;=U$4),IF(MAX(U$4,$C59)&lt;=$C59+ROUND(($D59-$C59+1)*$E59,0)-1,"d","r"),"")))</f>
        <v/>
      </c>
      <c r="V59" s="47" t="str">
        <f aca="false">IF(OR($C59="",$D59=""),"",IF(Tasks!$D59="Milestone",IF(AND($C59&gt;=V$4,$C59&lt;V$4+IF($D$3="Day",1,7)),"◆",""),IF(AND($C59&lt;V$4+IF($D$3="Day",1,7),$D59&gt;=V$4),IF(MAX(V$4,$C59)&lt;=$C59+ROUND(($D59-$C59+1)*$E59,0)-1,"d","r"),"")))</f>
        <v/>
      </c>
      <c r="W59" s="47" t="str">
        <f aca="false">IF(OR($C59="",$D59=""),"",IF(Tasks!$D59="Milestone",IF(AND($C59&gt;=W$4,$C59&lt;W$4+IF($D$3="Day",1,7)),"◆",""),IF(AND($C59&lt;W$4+IF($D$3="Day",1,7),$D59&gt;=W$4),IF(MAX(W$4,$C59)&lt;=$C59+ROUND(($D59-$C59+1)*$E59,0)-1,"d","r"),"")))</f>
        <v/>
      </c>
      <c r="X59" s="47" t="str">
        <f aca="false">IF(OR($C59="",$D59=""),"",IF(Tasks!$D59="Milestone",IF(AND($C59&gt;=X$4,$C59&lt;X$4+IF($D$3="Day",1,7)),"◆",""),IF(AND($C59&lt;X$4+IF($D$3="Day",1,7),$D59&gt;=X$4),IF(MAX(X$4,$C59)&lt;=$C59+ROUND(($D59-$C59+1)*$E59,0)-1,"d","r"),"")))</f>
        <v/>
      </c>
      <c r="Y59" s="47" t="str">
        <f aca="false">IF(OR($C59="",$D59=""),"",IF(Tasks!$D59="Milestone",IF(AND($C59&gt;=Y$4,$C59&lt;Y$4+IF($D$3="Day",1,7)),"◆",""),IF(AND($C59&lt;Y$4+IF($D$3="Day",1,7),$D59&gt;=Y$4),IF(MAX(Y$4,$C59)&lt;=$C59+ROUND(($D59-$C59+1)*$E59,0)-1,"d","r"),"")))</f>
        <v/>
      </c>
      <c r="Z59" s="47" t="str">
        <f aca="false">IF(OR($C59="",$D59=""),"",IF(Tasks!$D59="Milestone",IF(AND($C59&gt;=Z$4,$C59&lt;Z$4+IF($D$3="Day",1,7)),"◆",""),IF(AND($C59&lt;Z$4+IF($D$3="Day",1,7),$D59&gt;=Z$4),IF(MAX(Z$4,$C59)&lt;=$C59+ROUND(($D59-$C59+1)*$E59,0)-1,"d","r"),"")))</f>
        <v/>
      </c>
      <c r="AA59" s="47" t="str">
        <f aca="false">IF(OR($C59="",$D59=""),"",IF(Tasks!$D59="Milestone",IF(AND($C59&gt;=AA$4,$C59&lt;AA$4+IF($D$3="Day",1,7)),"◆",""),IF(AND($C59&lt;AA$4+IF($D$3="Day",1,7),$D59&gt;=AA$4),IF(MAX(AA$4,$C59)&lt;=$C59+ROUND(($D59-$C59+1)*$E59,0)-1,"d","r"),"")))</f>
        <v/>
      </c>
      <c r="AB59" s="47" t="str">
        <f aca="false">IF(OR($C59="",$D59=""),"",IF(Tasks!$D59="Milestone",IF(AND($C59&gt;=AB$4,$C59&lt;AB$4+IF($D$3="Day",1,7)),"◆",""),IF(AND($C59&lt;AB$4+IF($D$3="Day",1,7),$D59&gt;=AB$4),IF(MAX(AB$4,$C59)&lt;=$C59+ROUND(($D59-$C59+1)*$E59,0)-1,"d","r"),"")))</f>
        <v/>
      </c>
      <c r="AC59" s="47" t="str">
        <f aca="false">IF(OR($C59="",$D59=""),"",IF(Tasks!$D59="Milestone",IF(AND($C59&gt;=AC$4,$C59&lt;AC$4+IF($D$3="Day",1,7)),"◆",""),IF(AND($C59&lt;AC$4+IF($D$3="Day",1,7),$D59&gt;=AC$4),IF(MAX(AC$4,$C59)&lt;=$C59+ROUND(($D59-$C59+1)*$E59,0)-1,"d","r"),"")))</f>
        <v/>
      </c>
      <c r="AD59" s="47" t="str">
        <f aca="false">IF(OR($C59="",$D59=""),"",IF(Tasks!$D59="Milestone",IF(AND($C59&gt;=AD$4,$C59&lt;AD$4+IF($D$3="Day",1,7)),"◆",""),IF(AND($C59&lt;AD$4+IF($D$3="Day",1,7),$D59&gt;=AD$4),IF(MAX(AD$4,$C59)&lt;=$C59+ROUND(($D59-$C59+1)*$E59,0)-1,"d","r"),"")))</f>
        <v/>
      </c>
      <c r="AE59" s="47" t="str">
        <f aca="false">IF(OR($C59="",$D59=""),"",IF(Tasks!$D59="Milestone",IF(AND($C59&gt;=AE$4,$C59&lt;AE$4+IF($D$3="Day",1,7)),"◆",""),IF(AND($C59&lt;AE$4+IF($D$3="Day",1,7),$D59&gt;=AE$4),IF(MAX(AE$4,$C59)&lt;=$C59+ROUND(($D59-$C59+1)*$E59,0)-1,"d","r"),"")))</f>
        <v/>
      </c>
      <c r="AF59" s="47" t="str">
        <f aca="false">IF(OR($C59="",$D59=""),"",IF(Tasks!$D59="Milestone",IF(AND($C59&gt;=AF$4,$C59&lt;AF$4+IF($D$3="Day",1,7)),"◆",""),IF(AND($C59&lt;AF$4+IF($D$3="Day",1,7),$D59&gt;=AF$4),IF(MAX(AF$4,$C59)&lt;=$C59+ROUND(($D59-$C59+1)*$E59,0)-1,"d","r"),"")))</f>
        <v/>
      </c>
      <c r="AG59" s="47" t="str">
        <f aca="false">IF(OR($C59="",$D59=""),"",IF(Tasks!$D59="Milestone",IF(AND($C59&gt;=AG$4,$C59&lt;AG$4+IF($D$3="Day",1,7)),"◆",""),IF(AND($C59&lt;AG$4+IF($D$3="Day",1,7),$D59&gt;=AG$4),IF(MAX(AG$4,$C59)&lt;=$C59+ROUND(($D59-$C59+1)*$E59,0)-1,"d","r"),"")))</f>
        <v/>
      </c>
      <c r="AH59" s="47" t="str">
        <f aca="false">IF(OR($C59="",$D59=""),"",IF(Tasks!$D59="Milestone",IF(AND($C59&gt;=AH$4,$C59&lt;AH$4+IF($D$3="Day",1,7)),"◆",""),IF(AND($C59&lt;AH$4+IF($D$3="Day",1,7),$D59&gt;=AH$4),IF(MAX(AH$4,$C59)&lt;=$C59+ROUND(($D59-$C59+1)*$E59,0)-1,"d","r"),"")))</f>
        <v/>
      </c>
      <c r="AI59" s="47" t="str">
        <f aca="false">IF(OR($C59="",$D59=""),"",IF(Tasks!$D59="Milestone",IF(AND($C59&gt;=AI$4,$C59&lt;AI$4+IF($D$3="Day",1,7)),"◆",""),IF(AND($C59&lt;AI$4+IF($D$3="Day",1,7),$D59&gt;=AI$4),IF(MAX(AI$4,$C59)&lt;=$C59+ROUND(($D59-$C59+1)*$E59,0)-1,"d","r"),"")))</f>
        <v/>
      </c>
      <c r="AJ59" s="47" t="str">
        <f aca="false">IF(OR($C59="",$D59=""),"",IF(Tasks!$D59="Milestone",IF(AND($C59&gt;=AJ$4,$C59&lt;AJ$4+IF($D$3="Day",1,7)),"◆",""),IF(AND($C59&lt;AJ$4+IF($D$3="Day",1,7),$D59&gt;=AJ$4),IF(MAX(AJ$4,$C59)&lt;=$C59+ROUND(($D59-$C59+1)*$E59,0)-1,"d","r"),"")))</f>
        <v/>
      </c>
      <c r="AK59" s="47" t="str">
        <f aca="false">IF(OR($C59="",$D59=""),"",IF(Tasks!$D59="Milestone",IF(AND($C59&gt;=AK$4,$C59&lt;AK$4+IF($D$3="Day",1,7)),"◆",""),IF(AND($C59&lt;AK$4+IF($D$3="Day",1,7),$D59&gt;=AK$4),IF(MAX(AK$4,$C59)&lt;=$C59+ROUND(($D59-$C59+1)*$E59,0)-1,"d","r"),"")))</f>
        <v/>
      </c>
      <c r="AL59" s="47" t="str">
        <f aca="false">IF(OR($C59="",$D59=""),"",IF(Tasks!$D59="Milestone",IF(AND($C59&gt;=AL$4,$C59&lt;AL$4+IF($D$3="Day",1,7)),"◆",""),IF(AND($C59&lt;AL$4+IF($D$3="Day",1,7),$D59&gt;=AL$4),IF(MAX(AL$4,$C59)&lt;=$C59+ROUND(($D59-$C59+1)*$E59,0)-1,"d","r"),"")))</f>
        <v/>
      </c>
      <c r="AM59" s="47" t="str">
        <f aca="false">IF(OR($C59="",$D59=""),"",IF(Tasks!$D59="Milestone",IF(AND($C59&gt;=AM$4,$C59&lt;AM$4+IF($D$3="Day",1,7)),"◆",""),IF(AND($C59&lt;AM$4+IF($D$3="Day",1,7),$D59&gt;=AM$4),IF(MAX(AM$4,$C59)&lt;=$C59+ROUND(($D59-$C59+1)*$E59,0)-1,"d","r"),"")))</f>
        <v/>
      </c>
      <c r="AN59" s="47" t="str">
        <f aca="false">IF(OR($C59="",$D59=""),"",IF(Tasks!$D59="Milestone",IF(AND($C59&gt;=AN$4,$C59&lt;AN$4+IF($D$3="Day",1,7)),"◆",""),IF(AND($C59&lt;AN$4+IF($D$3="Day",1,7),$D59&gt;=AN$4),IF(MAX(AN$4,$C59)&lt;=$C59+ROUND(($D59-$C59+1)*$E59,0)-1,"d","r"),"")))</f>
        <v/>
      </c>
      <c r="AO59" s="47" t="str">
        <f aca="false">IF(OR($C59="",$D59=""),"",IF(Tasks!$D59="Milestone",IF(AND($C59&gt;=AO$4,$C59&lt;AO$4+IF($D$3="Day",1,7)),"◆",""),IF(AND($C59&lt;AO$4+IF($D$3="Day",1,7),$D59&gt;=AO$4),IF(MAX(AO$4,$C59)&lt;=$C59+ROUND(($D59-$C59+1)*$E59,0)-1,"d","r"),"")))</f>
        <v/>
      </c>
      <c r="AP59" s="47" t="str">
        <f aca="false">IF(OR($C59="",$D59=""),"",IF(Tasks!$D59="Milestone",IF(AND($C59&gt;=AP$4,$C59&lt;AP$4+IF($D$3="Day",1,7)),"◆",""),IF(AND($C59&lt;AP$4+IF($D$3="Day",1,7),$D59&gt;=AP$4),IF(MAX(AP$4,$C59)&lt;=$C59+ROUND(($D59-$C59+1)*$E59,0)-1,"d","r"),"")))</f>
        <v/>
      </c>
      <c r="AQ59" s="47" t="str">
        <f aca="false">IF(OR($C59="",$D59=""),"",IF(Tasks!$D59="Milestone",IF(AND($C59&gt;=AQ$4,$C59&lt;AQ$4+IF($D$3="Day",1,7)),"◆",""),IF(AND($C59&lt;AQ$4+IF($D$3="Day",1,7),$D59&gt;=AQ$4),IF(MAX(AQ$4,$C59)&lt;=$C59+ROUND(($D59-$C59+1)*$E59,0)-1,"d","r"),"")))</f>
        <v/>
      </c>
      <c r="AR59" s="47" t="str">
        <f aca="false">IF(OR($C59="",$D59=""),"",IF(Tasks!$D59="Milestone",IF(AND($C59&gt;=AR$4,$C59&lt;AR$4+IF($D$3="Day",1,7)),"◆",""),IF(AND($C59&lt;AR$4+IF($D$3="Day",1,7),$D59&gt;=AR$4),IF(MAX(AR$4,$C59)&lt;=$C59+ROUND(($D59-$C59+1)*$E59,0)-1,"d","r"),"")))</f>
        <v/>
      </c>
      <c r="AS59" s="47" t="str">
        <f aca="false">IF(OR($C59="",$D59=""),"",IF(Tasks!$D59="Milestone",IF(AND($C59&gt;=AS$4,$C59&lt;AS$4+IF($D$3="Day",1,7)),"◆",""),IF(AND($C59&lt;AS$4+IF($D$3="Day",1,7),$D59&gt;=AS$4),IF(MAX(AS$4,$C59)&lt;=$C59+ROUND(($D59-$C59+1)*$E59,0)-1,"d","r"),"")))</f>
        <v/>
      </c>
      <c r="AT59" s="47" t="str">
        <f aca="false">IF(OR($C59="",$D59=""),"",IF(Tasks!$D59="Milestone",IF(AND($C59&gt;=AT$4,$C59&lt;AT$4+IF($D$3="Day",1,7)),"◆",""),IF(AND($C59&lt;AT$4+IF($D$3="Day",1,7),$D59&gt;=AT$4),IF(MAX(AT$4,$C59)&lt;=$C59+ROUND(($D59-$C59+1)*$E59,0)-1,"d","r"),"")))</f>
        <v/>
      </c>
      <c r="AU59" s="47" t="str">
        <f aca="false">IF(OR($C59="",$D59=""),"",IF(Tasks!$D59="Milestone",IF(AND($C59&gt;=AU$4,$C59&lt;AU$4+IF($D$3="Day",1,7)),"◆",""),IF(AND($C59&lt;AU$4+IF($D$3="Day",1,7),$D59&gt;=AU$4),IF(MAX(AU$4,$C59)&lt;=$C59+ROUND(($D59-$C59+1)*$E59,0)-1,"d","r"),"")))</f>
        <v/>
      </c>
      <c r="AV59" s="47" t="str">
        <f aca="false">IF(OR($C59="",$D59=""),"",IF(Tasks!$D59="Milestone",IF(AND($C59&gt;=AV$4,$C59&lt;AV$4+IF($D$3="Day",1,7)),"◆",""),IF(AND($C59&lt;AV$4+IF($D$3="Day",1,7),$D59&gt;=AV$4),IF(MAX(AV$4,$C59)&lt;=$C59+ROUND(($D59-$C59+1)*$E59,0)-1,"d","r"),"")))</f>
        <v/>
      </c>
      <c r="AW59" s="47" t="str">
        <f aca="false">IF(OR($C59="",$D59=""),"",IF(Tasks!$D59="Milestone",IF(AND($C59&gt;=AW$4,$C59&lt;AW$4+IF($D$3="Day",1,7)),"◆",""),IF(AND($C59&lt;AW$4+IF($D$3="Day",1,7),$D59&gt;=AW$4),IF(MAX(AW$4,$C59)&lt;=$C59+ROUND(($D59-$C59+1)*$E59,0)-1,"d","r"),"")))</f>
        <v/>
      </c>
      <c r="AX59" s="47" t="str">
        <f aca="false">IF(OR($C59="",$D59=""),"",IF(Tasks!$D59="Milestone",IF(AND($C59&gt;=AX$4,$C59&lt;AX$4+IF($D$3="Day",1,7)),"◆",""),IF(AND($C59&lt;AX$4+IF($D$3="Day",1,7),$D59&gt;=AX$4),IF(MAX(AX$4,$C59)&lt;=$C59+ROUND(($D59-$C59+1)*$E59,0)-1,"d","r"),"")))</f>
        <v/>
      </c>
      <c r="AY59" s="47" t="str">
        <f aca="false">IF(OR($C59="",$D59=""),"",IF(Tasks!$D59="Milestone",IF(AND($C59&gt;=AY$4,$C59&lt;AY$4+IF($D$3="Day",1,7)),"◆",""),IF(AND($C59&lt;AY$4+IF($D$3="Day",1,7),$D59&gt;=AY$4),IF(MAX(AY$4,$C59)&lt;=$C59+ROUND(($D59-$C59+1)*$E59,0)-1,"d","r"),"")))</f>
        <v/>
      </c>
      <c r="AZ59" s="47" t="str">
        <f aca="false">IF(OR($C59="",$D59=""),"",IF(Tasks!$D59="Milestone",IF(AND($C59&gt;=AZ$4,$C59&lt;AZ$4+IF($D$3="Day",1,7)),"◆",""),IF(AND($C59&lt;AZ$4+IF($D$3="Day",1,7),$D59&gt;=AZ$4),IF(MAX(AZ$4,$C59)&lt;=$C59+ROUND(($D59-$C59+1)*$E59,0)-1,"d","r"),"")))</f>
        <v/>
      </c>
      <c r="BA59" s="47" t="str">
        <f aca="false">IF(OR($C59="",$D59=""),"",IF(Tasks!$D59="Milestone",IF(AND($C59&gt;=BA$4,$C59&lt;BA$4+IF($D$3="Day",1,7)),"◆",""),IF(AND($C59&lt;BA$4+IF($D$3="Day",1,7),$D59&gt;=BA$4),IF(MAX(BA$4,$C59)&lt;=$C59+ROUND(($D59-$C59+1)*$E59,0)-1,"d","r"),"")))</f>
        <v/>
      </c>
      <c r="BB59" s="47" t="str">
        <f aca="false">IF(OR($C59="",$D59=""),"",IF(Tasks!$D59="Milestone",IF(AND($C59&gt;=BB$4,$C59&lt;BB$4+IF($D$3="Day",1,7)),"◆",""),IF(AND($C59&lt;BB$4+IF($D$3="Day",1,7),$D59&gt;=BB$4),IF(MAX(BB$4,$C59)&lt;=$C59+ROUND(($D59-$C59+1)*$E59,0)-1,"d","r"),"")))</f>
        <v/>
      </c>
      <c r="BC59" s="47" t="str">
        <f aca="false">IF(OR($C59="",$D59=""),"",IF(Tasks!$D59="Milestone",IF(AND($C59&gt;=BC$4,$C59&lt;BC$4+IF($D$3="Day",1,7)),"◆",""),IF(AND($C59&lt;BC$4+IF($D$3="Day",1,7),$D59&gt;=BC$4),IF(MAX(BC$4,$C59)&lt;=$C59+ROUND(($D59-$C59+1)*$E59,0)-1,"d","r"),"")))</f>
        <v/>
      </c>
      <c r="BD59" s="47" t="str">
        <f aca="false">IF(OR($C59="",$D59=""),"",IF(Tasks!$D59="Milestone",IF(AND($C59&gt;=BD$4,$C59&lt;BD$4+IF($D$3="Day",1,7)),"◆",""),IF(AND($C59&lt;BD$4+IF($D$3="Day",1,7),$D59&gt;=BD$4),IF(MAX(BD$4,$C59)&lt;=$C59+ROUND(($D59-$C59+1)*$E59,0)-1,"d","r"),"")))</f>
        <v/>
      </c>
      <c r="BE59" s="47" t="str">
        <f aca="false">IF(OR($C59="",$D59=""),"",IF(Tasks!$D59="Milestone",IF(AND($C59&gt;=BE$4,$C59&lt;BE$4+IF($D$3="Day",1,7)),"◆",""),IF(AND($C59&lt;BE$4+IF($D$3="Day",1,7),$D59&gt;=BE$4),IF(MAX(BE$4,$C59)&lt;=$C59+ROUND(($D59-$C59+1)*$E59,0)-1,"d","r"),"")))</f>
        <v/>
      </c>
    </row>
    <row r="60" customFormat="false" ht="18" hidden="false" customHeight="true" outlineLevel="0" collapsed="false">
      <c r="A60" s="43" t="str">
        <f aca="false">IF(Tasks!$B60="","",IF(Tasks!$D60="Milestone","◆ ","")&amp;Tasks!B60)</f>
        <v/>
      </c>
      <c r="B60" s="44" t="str">
        <f aca="false">IF(Tasks!$B60="","",IF(Tasks!C60="","",Tasks!C60))</f>
        <v/>
      </c>
      <c r="C60" s="45" t="str">
        <f aca="false">IF(OR(Tasks!$B60="",Tasks!E60=""),"",Tasks!E60)</f>
        <v/>
      </c>
      <c r="D60" s="45" t="str">
        <f aca="false">IF(Tasks!$B60="","",Tasks!G60)</f>
        <v/>
      </c>
      <c r="E60" s="46" t="str">
        <f aca="false">IF(Tasks!$B60="","",N(Tasks!H60))</f>
        <v/>
      </c>
      <c r="F60" s="47" t="str">
        <f aca="false">IF(OR($C60="",$D60=""),"",IF(Tasks!$D60="Milestone",IF(AND($C60&gt;=F$4,$C60&lt;F$4+IF($D$3="Day",1,7)),"◆",""),IF(AND($C60&lt;F$4+IF($D$3="Day",1,7),$D60&gt;=F$4),IF(MAX(F$4,$C60)&lt;=$C60+ROUND(($D60-$C60+1)*$E60,0)-1,"d","r"),"")))</f>
        <v/>
      </c>
      <c r="G60" s="47" t="str">
        <f aca="false">IF(OR($C60="",$D60=""),"",IF(Tasks!$D60="Milestone",IF(AND($C60&gt;=G$4,$C60&lt;G$4+IF($D$3="Day",1,7)),"◆",""),IF(AND($C60&lt;G$4+IF($D$3="Day",1,7),$D60&gt;=G$4),IF(MAX(G$4,$C60)&lt;=$C60+ROUND(($D60-$C60+1)*$E60,0)-1,"d","r"),"")))</f>
        <v/>
      </c>
      <c r="H60" s="47" t="str">
        <f aca="false">IF(OR($C60="",$D60=""),"",IF(Tasks!$D60="Milestone",IF(AND($C60&gt;=H$4,$C60&lt;H$4+IF($D$3="Day",1,7)),"◆",""),IF(AND($C60&lt;H$4+IF($D$3="Day",1,7),$D60&gt;=H$4),IF(MAX(H$4,$C60)&lt;=$C60+ROUND(($D60-$C60+1)*$E60,0)-1,"d","r"),"")))</f>
        <v/>
      </c>
      <c r="I60" s="47" t="str">
        <f aca="false">IF(OR($C60="",$D60=""),"",IF(Tasks!$D60="Milestone",IF(AND($C60&gt;=I$4,$C60&lt;I$4+IF($D$3="Day",1,7)),"◆",""),IF(AND($C60&lt;I$4+IF($D$3="Day",1,7),$D60&gt;=I$4),IF(MAX(I$4,$C60)&lt;=$C60+ROUND(($D60-$C60+1)*$E60,0)-1,"d","r"),"")))</f>
        <v/>
      </c>
      <c r="J60" s="47" t="str">
        <f aca="false">IF(OR($C60="",$D60=""),"",IF(Tasks!$D60="Milestone",IF(AND($C60&gt;=J$4,$C60&lt;J$4+IF($D$3="Day",1,7)),"◆",""),IF(AND($C60&lt;J$4+IF($D$3="Day",1,7),$D60&gt;=J$4),IF(MAX(J$4,$C60)&lt;=$C60+ROUND(($D60-$C60+1)*$E60,0)-1,"d","r"),"")))</f>
        <v/>
      </c>
      <c r="K60" s="47" t="str">
        <f aca="false">IF(OR($C60="",$D60=""),"",IF(Tasks!$D60="Milestone",IF(AND($C60&gt;=K$4,$C60&lt;K$4+IF($D$3="Day",1,7)),"◆",""),IF(AND($C60&lt;K$4+IF($D$3="Day",1,7),$D60&gt;=K$4),IF(MAX(K$4,$C60)&lt;=$C60+ROUND(($D60-$C60+1)*$E60,0)-1,"d","r"),"")))</f>
        <v/>
      </c>
      <c r="L60" s="47" t="str">
        <f aca="false">IF(OR($C60="",$D60=""),"",IF(Tasks!$D60="Milestone",IF(AND($C60&gt;=L$4,$C60&lt;L$4+IF($D$3="Day",1,7)),"◆",""),IF(AND($C60&lt;L$4+IF($D$3="Day",1,7),$D60&gt;=L$4),IF(MAX(L$4,$C60)&lt;=$C60+ROUND(($D60-$C60+1)*$E60,0)-1,"d","r"),"")))</f>
        <v/>
      </c>
      <c r="M60" s="47" t="str">
        <f aca="false">IF(OR($C60="",$D60=""),"",IF(Tasks!$D60="Milestone",IF(AND($C60&gt;=M$4,$C60&lt;M$4+IF($D$3="Day",1,7)),"◆",""),IF(AND($C60&lt;M$4+IF($D$3="Day",1,7),$D60&gt;=M$4),IF(MAX(M$4,$C60)&lt;=$C60+ROUND(($D60-$C60+1)*$E60,0)-1,"d","r"),"")))</f>
        <v/>
      </c>
      <c r="N60" s="47" t="str">
        <f aca="false">IF(OR($C60="",$D60=""),"",IF(Tasks!$D60="Milestone",IF(AND($C60&gt;=N$4,$C60&lt;N$4+IF($D$3="Day",1,7)),"◆",""),IF(AND($C60&lt;N$4+IF($D$3="Day",1,7),$D60&gt;=N$4),IF(MAX(N$4,$C60)&lt;=$C60+ROUND(($D60-$C60+1)*$E60,0)-1,"d","r"),"")))</f>
        <v/>
      </c>
      <c r="O60" s="47" t="str">
        <f aca="false">IF(OR($C60="",$D60=""),"",IF(Tasks!$D60="Milestone",IF(AND($C60&gt;=O$4,$C60&lt;O$4+IF($D$3="Day",1,7)),"◆",""),IF(AND($C60&lt;O$4+IF($D$3="Day",1,7),$D60&gt;=O$4),IF(MAX(O$4,$C60)&lt;=$C60+ROUND(($D60-$C60+1)*$E60,0)-1,"d","r"),"")))</f>
        <v/>
      </c>
      <c r="P60" s="47" t="str">
        <f aca="false">IF(OR($C60="",$D60=""),"",IF(Tasks!$D60="Milestone",IF(AND($C60&gt;=P$4,$C60&lt;P$4+IF($D$3="Day",1,7)),"◆",""),IF(AND($C60&lt;P$4+IF($D$3="Day",1,7),$D60&gt;=P$4),IF(MAX(P$4,$C60)&lt;=$C60+ROUND(($D60-$C60+1)*$E60,0)-1,"d","r"),"")))</f>
        <v/>
      </c>
      <c r="Q60" s="47" t="str">
        <f aca="false">IF(OR($C60="",$D60=""),"",IF(Tasks!$D60="Milestone",IF(AND($C60&gt;=Q$4,$C60&lt;Q$4+IF($D$3="Day",1,7)),"◆",""),IF(AND($C60&lt;Q$4+IF($D$3="Day",1,7),$D60&gt;=Q$4),IF(MAX(Q$4,$C60)&lt;=$C60+ROUND(($D60-$C60+1)*$E60,0)-1,"d","r"),"")))</f>
        <v/>
      </c>
      <c r="R60" s="47" t="str">
        <f aca="false">IF(OR($C60="",$D60=""),"",IF(Tasks!$D60="Milestone",IF(AND($C60&gt;=R$4,$C60&lt;R$4+IF($D$3="Day",1,7)),"◆",""),IF(AND($C60&lt;R$4+IF($D$3="Day",1,7),$D60&gt;=R$4),IF(MAX(R$4,$C60)&lt;=$C60+ROUND(($D60-$C60+1)*$E60,0)-1,"d","r"),"")))</f>
        <v/>
      </c>
      <c r="S60" s="47" t="str">
        <f aca="false">IF(OR($C60="",$D60=""),"",IF(Tasks!$D60="Milestone",IF(AND($C60&gt;=S$4,$C60&lt;S$4+IF($D$3="Day",1,7)),"◆",""),IF(AND($C60&lt;S$4+IF($D$3="Day",1,7),$D60&gt;=S$4),IF(MAX(S$4,$C60)&lt;=$C60+ROUND(($D60-$C60+1)*$E60,0)-1,"d","r"),"")))</f>
        <v/>
      </c>
      <c r="T60" s="47" t="str">
        <f aca="false">IF(OR($C60="",$D60=""),"",IF(Tasks!$D60="Milestone",IF(AND($C60&gt;=T$4,$C60&lt;T$4+IF($D$3="Day",1,7)),"◆",""),IF(AND($C60&lt;T$4+IF($D$3="Day",1,7),$D60&gt;=T$4),IF(MAX(T$4,$C60)&lt;=$C60+ROUND(($D60-$C60+1)*$E60,0)-1,"d","r"),"")))</f>
        <v/>
      </c>
      <c r="U60" s="47" t="str">
        <f aca="false">IF(OR($C60="",$D60=""),"",IF(Tasks!$D60="Milestone",IF(AND($C60&gt;=U$4,$C60&lt;U$4+IF($D$3="Day",1,7)),"◆",""),IF(AND($C60&lt;U$4+IF($D$3="Day",1,7),$D60&gt;=U$4),IF(MAX(U$4,$C60)&lt;=$C60+ROUND(($D60-$C60+1)*$E60,0)-1,"d","r"),"")))</f>
        <v/>
      </c>
      <c r="V60" s="47" t="str">
        <f aca="false">IF(OR($C60="",$D60=""),"",IF(Tasks!$D60="Milestone",IF(AND($C60&gt;=V$4,$C60&lt;V$4+IF($D$3="Day",1,7)),"◆",""),IF(AND($C60&lt;V$4+IF($D$3="Day",1,7),$D60&gt;=V$4),IF(MAX(V$4,$C60)&lt;=$C60+ROUND(($D60-$C60+1)*$E60,0)-1,"d","r"),"")))</f>
        <v/>
      </c>
      <c r="W60" s="47" t="str">
        <f aca="false">IF(OR($C60="",$D60=""),"",IF(Tasks!$D60="Milestone",IF(AND($C60&gt;=W$4,$C60&lt;W$4+IF($D$3="Day",1,7)),"◆",""),IF(AND($C60&lt;W$4+IF($D$3="Day",1,7),$D60&gt;=W$4),IF(MAX(W$4,$C60)&lt;=$C60+ROUND(($D60-$C60+1)*$E60,0)-1,"d","r"),"")))</f>
        <v/>
      </c>
      <c r="X60" s="47" t="str">
        <f aca="false">IF(OR($C60="",$D60=""),"",IF(Tasks!$D60="Milestone",IF(AND($C60&gt;=X$4,$C60&lt;X$4+IF($D$3="Day",1,7)),"◆",""),IF(AND($C60&lt;X$4+IF($D$3="Day",1,7),$D60&gt;=X$4),IF(MAX(X$4,$C60)&lt;=$C60+ROUND(($D60-$C60+1)*$E60,0)-1,"d","r"),"")))</f>
        <v/>
      </c>
      <c r="Y60" s="47" t="str">
        <f aca="false">IF(OR($C60="",$D60=""),"",IF(Tasks!$D60="Milestone",IF(AND($C60&gt;=Y$4,$C60&lt;Y$4+IF($D$3="Day",1,7)),"◆",""),IF(AND($C60&lt;Y$4+IF($D$3="Day",1,7),$D60&gt;=Y$4),IF(MAX(Y$4,$C60)&lt;=$C60+ROUND(($D60-$C60+1)*$E60,0)-1,"d","r"),"")))</f>
        <v/>
      </c>
      <c r="Z60" s="47" t="str">
        <f aca="false">IF(OR($C60="",$D60=""),"",IF(Tasks!$D60="Milestone",IF(AND($C60&gt;=Z$4,$C60&lt;Z$4+IF($D$3="Day",1,7)),"◆",""),IF(AND($C60&lt;Z$4+IF($D$3="Day",1,7),$D60&gt;=Z$4),IF(MAX(Z$4,$C60)&lt;=$C60+ROUND(($D60-$C60+1)*$E60,0)-1,"d","r"),"")))</f>
        <v/>
      </c>
      <c r="AA60" s="47" t="str">
        <f aca="false">IF(OR($C60="",$D60=""),"",IF(Tasks!$D60="Milestone",IF(AND($C60&gt;=AA$4,$C60&lt;AA$4+IF($D$3="Day",1,7)),"◆",""),IF(AND($C60&lt;AA$4+IF($D$3="Day",1,7),$D60&gt;=AA$4),IF(MAX(AA$4,$C60)&lt;=$C60+ROUND(($D60-$C60+1)*$E60,0)-1,"d","r"),"")))</f>
        <v/>
      </c>
      <c r="AB60" s="47" t="str">
        <f aca="false">IF(OR($C60="",$D60=""),"",IF(Tasks!$D60="Milestone",IF(AND($C60&gt;=AB$4,$C60&lt;AB$4+IF($D$3="Day",1,7)),"◆",""),IF(AND($C60&lt;AB$4+IF($D$3="Day",1,7),$D60&gt;=AB$4),IF(MAX(AB$4,$C60)&lt;=$C60+ROUND(($D60-$C60+1)*$E60,0)-1,"d","r"),"")))</f>
        <v/>
      </c>
      <c r="AC60" s="47" t="str">
        <f aca="false">IF(OR($C60="",$D60=""),"",IF(Tasks!$D60="Milestone",IF(AND($C60&gt;=AC$4,$C60&lt;AC$4+IF($D$3="Day",1,7)),"◆",""),IF(AND($C60&lt;AC$4+IF($D$3="Day",1,7),$D60&gt;=AC$4),IF(MAX(AC$4,$C60)&lt;=$C60+ROUND(($D60-$C60+1)*$E60,0)-1,"d","r"),"")))</f>
        <v/>
      </c>
      <c r="AD60" s="47" t="str">
        <f aca="false">IF(OR($C60="",$D60=""),"",IF(Tasks!$D60="Milestone",IF(AND($C60&gt;=AD$4,$C60&lt;AD$4+IF($D$3="Day",1,7)),"◆",""),IF(AND($C60&lt;AD$4+IF($D$3="Day",1,7),$D60&gt;=AD$4),IF(MAX(AD$4,$C60)&lt;=$C60+ROUND(($D60-$C60+1)*$E60,0)-1,"d","r"),"")))</f>
        <v/>
      </c>
      <c r="AE60" s="47" t="str">
        <f aca="false">IF(OR($C60="",$D60=""),"",IF(Tasks!$D60="Milestone",IF(AND($C60&gt;=AE$4,$C60&lt;AE$4+IF($D$3="Day",1,7)),"◆",""),IF(AND($C60&lt;AE$4+IF($D$3="Day",1,7),$D60&gt;=AE$4),IF(MAX(AE$4,$C60)&lt;=$C60+ROUND(($D60-$C60+1)*$E60,0)-1,"d","r"),"")))</f>
        <v/>
      </c>
      <c r="AF60" s="47" t="str">
        <f aca="false">IF(OR($C60="",$D60=""),"",IF(Tasks!$D60="Milestone",IF(AND($C60&gt;=AF$4,$C60&lt;AF$4+IF($D$3="Day",1,7)),"◆",""),IF(AND($C60&lt;AF$4+IF($D$3="Day",1,7),$D60&gt;=AF$4),IF(MAX(AF$4,$C60)&lt;=$C60+ROUND(($D60-$C60+1)*$E60,0)-1,"d","r"),"")))</f>
        <v/>
      </c>
      <c r="AG60" s="47" t="str">
        <f aca="false">IF(OR($C60="",$D60=""),"",IF(Tasks!$D60="Milestone",IF(AND($C60&gt;=AG$4,$C60&lt;AG$4+IF($D$3="Day",1,7)),"◆",""),IF(AND($C60&lt;AG$4+IF($D$3="Day",1,7),$D60&gt;=AG$4),IF(MAX(AG$4,$C60)&lt;=$C60+ROUND(($D60-$C60+1)*$E60,0)-1,"d","r"),"")))</f>
        <v/>
      </c>
      <c r="AH60" s="47" t="str">
        <f aca="false">IF(OR($C60="",$D60=""),"",IF(Tasks!$D60="Milestone",IF(AND($C60&gt;=AH$4,$C60&lt;AH$4+IF($D$3="Day",1,7)),"◆",""),IF(AND($C60&lt;AH$4+IF($D$3="Day",1,7),$D60&gt;=AH$4),IF(MAX(AH$4,$C60)&lt;=$C60+ROUND(($D60-$C60+1)*$E60,0)-1,"d","r"),"")))</f>
        <v/>
      </c>
      <c r="AI60" s="47" t="str">
        <f aca="false">IF(OR($C60="",$D60=""),"",IF(Tasks!$D60="Milestone",IF(AND($C60&gt;=AI$4,$C60&lt;AI$4+IF($D$3="Day",1,7)),"◆",""),IF(AND($C60&lt;AI$4+IF($D$3="Day",1,7),$D60&gt;=AI$4),IF(MAX(AI$4,$C60)&lt;=$C60+ROUND(($D60-$C60+1)*$E60,0)-1,"d","r"),"")))</f>
        <v/>
      </c>
      <c r="AJ60" s="47" t="str">
        <f aca="false">IF(OR($C60="",$D60=""),"",IF(Tasks!$D60="Milestone",IF(AND($C60&gt;=AJ$4,$C60&lt;AJ$4+IF($D$3="Day",1,7)),"◆",""),IF(AND($C60&lt;AJ$4+IF($D$3="Day",1,7),$D60&gt;=AJ$4),IF(MAX(AJ$4,$C60)&lt;=$C60+ROUND(($D60-$C60+1)*$E60,0)-1,"d","r"),"")))</f>
        <v/>
      </c>
      <c r="AK60" s="47" t="str">
        <f aca="false">IF(OR($C60="",$D60=""),"",IF(Tasks!$D60="Milestone",IF(AND($C60&gt;=AK$4,$C60&lt;AK$4+IF($D$3="Day",1,7)),"◆",""),IF(AND($C60&lt;AK$4+IF($D$3="Day",1,7),$D60&gt;=AK$4),IF(MAX(AK$4,$C60)&lt;=$C60+ROUND(($D60-$C60+1)*$E60,0)-1,"d","r"),"")))</f>
        <v/>
      </c>
      <c r="AL60" s="47" t="str">
        <f aca="false">IF(OR($C60="",$D60=""),"",IF(Tasks!$D60="Milestone",IF(AND($C60&gt;=AL$4,$C60&lt;AL$4+IF($D$3="Day",1,7)),"◆",""),IF(AND($C60&lt;AL$4+IF($D$3="Day",1,7),$D60&gt;=AL$4),IF(MAX(AL$4,$C60)&lt;=$C60+ROUND(($D60-$C60+1)*$E60,0)-1,"d","r"),"")))</f>
        <v/>
      </c>
      <c r="AM60" s="47" t="str">
        <f aca="false">IF(OR($C60="",$D60=""),"",IF(Tasks!$D60="Milestone",IF(AND($C60&gt;=AM$4,$C60&lt;AM$4+IF($D$3="Day",1,7)),"◆",""),IF(AND($C60&lt;AM$4+IF($D$3="Day",1,7),$D60&gt;=AM$4),IF(MAX(AM$4,$C60)&lt;=$C60+ROUND(($D60-$C60+1)*$E60,0)-1,"d","r"),"")))</f>
        <v/>
      </c>
      <c r="AN60" s="47" t="str">
        <f aca="false">IF(OR($C60="",$D60=""),"",IF(Tasks!$D60="Milestone",IF(AND($C60&gt;=AN$4,$C60&lt;AN$4+IF($D$3="Day",1,7)),"◆",""),IF(AND($C60&lt;AN$4+IF($D$3="Day",1,7),$D60&gt;=AN$4),IF(MAX(AN$4,$C60)&lt;=$C60+ROUND(($D60-$C60+1)*$E60,0)-1,"d","r"),"")))</f>
        <v/>
      </c>
      <c r="AO60" s="47" t="str">
        <f aca="false">IF(OR($C60="",$D60=""),"",IF(Tasks!$D60="Milestone",IF(AND($C60&gt;=AO$4,$C60&lt;AO$4+IF($D$3="Day",1,7)),"◆",""),IF(AND($C60&lt;AO$4+IF($D$3="Day",1,7),$D60&gt;=AO$4),IF(MAX(AO$4,$C60)&lt;=$C60+ROUND(($D60-$C60+1)*$E60,0)-1,"d","r"),"")))</f>
        <v/>
      </c>
      <c r="AP60" s="47" t="str">
        <f aca="false">IF(OR($C60="",$D60=""),"",IF(Tasks!$D60="Milestone",IF(AND($C60&gt;=AP$4,$C60&lt;AP$4+IF($D$3="Day",1,7)),"◆",""),IF(AND($C60&lt;AP$4+IF($D$3="Day",1,7),$D60&gt;=AP$4),IF(MAX(AP$4,$C60)&lt;=$C60+ROUND(($D60-$C60+1)*$E60,0)-1,"d","r"),"")))</f>
        <v/>
      </c>
      <c r="AQ60" s="47" t="str">
        <f aca="false">IF(OR($C60="",$D60=""),"",IF(Tasks!$D60="Milestone",IF(AND($C60&gt;=AQ$4,$C60&lt;AQ$4+IF($D$3="Day",1,7)),"◆",""),IF(AND($C60&lt;AQ$4+IF($D$3="Day",1,7),$D60&gt;=AQ$4),IF(MAX(AQ$4,$C60)&lt;=$C60+ROUND(($D60-$C60+1)*$E60,0)-1,"d","r"),"")))</f>
        <v/>
      </c>
      <c r="AR60" s="47" t="str">
        <f aca="false">IF(OR($C60="",$D60=""),"",IF(Tasks!$D60="Milestone",IF(AND($C60&gt;=AR$4,$C60&lt;AR$4+IF($D$3="Day",1,7)),"◆",""),IF(AND($C60&lt;AR$4+IF($D$3="Day",1,7),$D60&gt;=AR$4),IF(MAX(AR$4,$C60)&lt;=$C60+ROUND(($D60-$C60+1)*$E60,0)-1,"d","r"),"")))</f>
        <v/>
      </c>
      <c r="AS60" s="47" t="str">
        <f aca="false">IF(OR($C60="",$D60=""),"",IF(Tasks!$D60="Milestone",IF(AND($C60&gt;=AS$4,$C60&lt;AS$4+IF($D$3="Day",1,7)),"◆",""),IF(AND($C60&lt;AS$4+IF($D$3="Day",1,7),$D60&gt;=AS$4),IF(MAX(AS$4,$C60)&lt;=$C60+ROUND(($D60-$C60+1)*$E60,0)-1,"d","r"),"")))</f>
        <v/>
      </c>
      <c r="AT60" s="47" t="str">
        <f aca="false">IF(OR($C60="",$D60=""),"",IF(Tasks!$D60="Milestone",IF(AND($C60&gt;=AT$4,$C60&lt;AT$4+IF($D$3="Day",1,7)),"◆",""),IF(AND($C60&lt;AT$4+IF($D$3="Day",1,7),$D60&gt;=AT$4),IF(MAX(AT$4,$C60)&lt;=$C60+ROUND(($D60-$C60+1)*$E60,0)-1,"d","r"),"")))</f>
        <v/>
      </c>
      <c r="AU60" s="47" t="str">
        <f aca="false">IF(OR($C60="",$D60=""),"",IF(Tasks!$D60="Milestone",IF(AND($C60&gt;=AU$4,$C60&lt;AU$4+IF($D$3="Day",1,7)),"◆",""),IF(AND($C60&lt;AU$4+IF($D$3="Day",1,7),$D60&gt;=AU$4),IF(MAX(AU$4,$C60)&lt;=$C60+ROUND(($D60-$C60+1)*$E60,0)-1,"d","r"),"")))</f>
        <v/>
      </c>
      <c r="AV60" s="47" t="str">
        <f aca="false">IF(OR($C60="",$D60=""),"",IF(Tasks!$D60="Milestone",IF(AND($C60&gt;=AV$4,$C60&lt;AV$4+IF($D$3="Day",1,7)),"◆",""),IF(AND($C60&lt;AV$4+IF($D$3="Day",1,7),$D60&gt;=AV$4),IF(MAX(AV$4,$C60)&lt;=$C60+ROUND(($D60-$C60+1)*$E60,0)-1,"d","r"),"")))</f>
        <v/>
      </c>
      <c r="AW60" s="47" t="str">
        <f aca="false">IF(OR($C60="",$D60=""),"",IF(Tasks!$D60="Milestone",IF(AND($C60&gt;=AW$4,$C60&lt;AW$4+IF($D$3="Day",1,7)),"◆",""),IF(AND($C60&lt;AW$4+IF($D$3="Day",1,7),$D60&gt;=AW$4),IF(MAX(AW$4,$C60)&lt;=$C60+ROUND(($D60-$C60+1)*$E60,0)-1,"d","r"),"")))</f>
        <v/>
      </c>
      <c r="AX60" s="47" t="str">
        <f aca="false">IF(OR($C60="",$D60=""),"",IF(Tasks!$D60="Milestone",IF(AND($C60&gt;=AX$4,$C60&lt;AX$4+IF($D$3="Day",1,7)),"◆",""),IF(AND($C60&lt;AX$4+IF($D$3="Day",1,7),$D60&gt;=AX$4),IF(MAX(AX$4,$C60)&lt;=$C60+ROUND(($D60-$C60+1)*$E60,0)-1,"d","r"),"")))</f>
        <v/>
      </c>
      <c r="AY60" s="47" t="str">
        <f aca="false">IF(OR($C60="",$D60=""),"",IF(Tasks!$D60="Milestone",IF(AND($C60&gt;=AY$4,$C60&lt;AY$4+IF($D$3="Day",1,7)),"◆",""),IF(AND($C60&lt;AY$4+IF($D$3="Day",1,7),$D60&gt;=AY$4),IF(MAX(AY$4,$C60)&lt;=$C60+ROUND(($D60-$C60+1)*$E60,0)-1,"d","r"),"")))</f>
        <v/>
      </c>
      <c r="AZ60" s="47" t="str">
        <f aca="false">IF(OR($C60="",$D60=""),"",IF(Tasks!$D60="Milestone",IF(AND($C60&gt;=AZ$4,$C60&lt;AZ$4+IF($D$3="Day",1,7)),"◆",""),IF(AND($C60&lt;AZ$4+IF($D$3="Day",1,7),$D60&gt;=AZ$4),IF(MAX(AZ$4,$C60)&lt;=$C60+ROUND(($D60-$C60+1)*$E60,0)-1,"d","r"),"")))</f>
        <v/>
      </c>
      <c r="BA60" s="47" t="str">
        <f aca="false">IF(OR($C60="",$D60=""),"",IF(Tasks!$D60="Milestone",IF(AND($C60&gt;=BA$4,$C60&lt;BA$4+IF($D$3="Day",1,7)),"◆",""),IF(AND($C60&lt;BA$4+IF($D$3="Day",1,7),$D60&gt;=BA$4),IF(MAX(BA$4,$C60)&lt;=$C60+ROUND(($D60-$C60+1)*$E60,0)-1,"d","r"),"")))</f>
        <v/>
      </c>
      <c r="BB60" s="47" t="str">
        <f aca="false">IF(OR($C60="",$D60=""),"",IF(Tasks!$D60="Milestone",IF(AND($C60&gt;=BB$4,$C60&lt;BB$4+IF($D$3="Day",1,7)),"◆",""),IF(AND($C60&lt;BB$4+IF($D$3="Day",1,7),$D60&gt;=BB$4),IF(MAX(BB$4,$C60)&lt;=$C60+ROUND(($D60-$C60+1)*$E60,0)-1,"d","r"),"")))</f>
        <v/>
      </c>
      <c r="BC60" s="47" t="str">
        <f aca="false">IF(OR($C60="",$D60=""),"",IF(Tasks!$D60="Milestone",IF(AND($C60&gt;=BC$4,$C60&lt;BC$4+IF($D$3="Day",1,7)),"◆",""),IF(AND($C60&lt;BC$4+IF($D$3="Day",1,7),$D60&gt;=BC$4),IF(MAX(BC$4,$C60)&lt;=$C60+ROUND(($D60-$C60+1)*$E60,0)-1,"d","r"),"")))</f>
        <v/>
      </c>
      <c r="BD60" s="47" t="str">
        <f aca="false">IF(OR($C60="",$D60=""),"",IF(Tasks!$D60="Milestone",IF(AND($C60&gt;=BD$4,$C60&lt;BD$4+IF($D$3="Day",1,7)),"◆",""),IF(AND($C60&lt;BD$4+IF($D$3="Day",1,7),$D60&gt;=BD$4),IF(MAX(BD$4,$C60)&lt;=$C60+ROUND(($D60-$C60+1)*$E60,0)-1,"d","r"),"")))</f>
        <v/>
      </c>
      <c r="BE60" s="47" t="str">
        <f aca="false">IF(OR($C60="",$D60=""),"",IF(Tasks!$D60="Milestone",IF(AND($C60&gt;=BE$4,$C60&lt;BE$4+IF($D$3="Day",1,7)),"◆",""),IF(AND($C60&lt;BE$4+IF($D$3="Day",1,7),$D60&gt;=BE$4),IF(MAX(BE$4,$C60)&lt;=$C60+ROUND(($D60-$C60+1)*$E60,0)-1,"d","r"),"")))</f>
        <v/>
      </c>
    </row>
    <row r="61" customFormat="false" ht="18" hidden="false" customHeight="true" outlineLevel="0" collapsed="false">
      <c r="A61" s="43" t="str">
        <f aca="false">IF(Tasks!$B61="","",IF(Tasks!$D61="Milestone","◆ ","")&amp;Tasks!B61)</f>
        <v/>
      </c>
      <c r="B61" s="44" t="str">
        <f aca="false">IF(Tasks!$B61="","",IF(Tasks!C61="","",Tasks!C61))</f>
        <v/>
      </c>
      <c r="C61" s="45" t="str">
        <f aca="false">IF(OR(Tasks!$B61="",Tasks!E61=""),"",Tasks!E61)</f>
        <v/>
      </c>
      <c r="D61" s="45" t="str">
        <f aca="false">IF(Tasks!$B61="","",Tasks!G61)</f>
        <v/>
      </c>
      <c r="E61" s="46" t="str">
        <f aca="false">IF(Tasks!$B61="","",N(Tasks!H61))</f>
        <v/>
      </c>
      <c r="F61" s="47" t="str">
        <f aca="false">IF(OR($C61="",$D61=""),"",IF(Tasks!$D61="Milestone",IF(AND($C61&gt;=F$4,$C61&lt;F$4+IF($D$3="Day",1,7)),"◆",""),IF(AND($C61&lt;F$4+IF($D$3="Day",1,7),$D61&gt;=F$4),IF(MAX(F$4,$C61)&lt;=$C61+ROUND(($D61-$C61+1)*$E61,0)-1,"d","r"),"")))</f>
        <v/>
      </c>
      <c r="G61" s="47" t="str">
        <f aca="false">IF(OR($C61="",$D61=""),"",IF(Tasks!$D61="Milestone",IF(AND($C61&gt;=G$4,$C61&lt;G$4+IF($D$3="Day",1,7)),"◆",""),IF(AND($C61&lt;G$4+IF($D$3="Day",1,7),$D61&gt;=G$4),IF(MAX(G$4,$C61)&lt;=$C61+ROUND(($D61-$C61+1)*$E61,0)-1,"d","r"),"")))</f>
        <v/>
      </c>
      <c r="H61" s="47" t="str">
        <f aca="false">IF(OR($C61="",$D61=""),"",IF(Tasks!$D61="Milestone",IF(AND($C61&gt;=H$4,$C61&lt;H$4+IF($D$3="Day",1,7)),"◆",""),IF(AND($C61&lt;H$4+IF($D$3="Day",1,7),$D61&gt;=H$4),IF(MAX(H$4,$C61)&lt;=$C61+ROUND(($D61-$C61+1)*$E61,0)-1,"d","r"),"")))</f>
        <v/>
      </c>
      <c r="I61" s="47" t="str">
        <f aca="false">IF(OR($C61="",$D61=""),"",IF(Tasks!$D61="Milestone",IF(AND($C61&gt;=I$4,$C61&lt;I$4+IF($D$3="Day",1,7)),"◆",""),IF(AND($C61&lt;I$4+IF($D$3="Day",1,7),$D61&gt;=I$4),IF(MAX(I$4,$C61)&lt;=$C61+ROUND(($D61-$C61+1)*$E61,0)-1,"d","r"),"")))</f>
        <v/>
      </c>
      <c r="J61" s="47" t="str">
        <f aca="false">IF(OR($C61="",$D61=""),"",IF(Tasks!$D61="Milestone",IF(AND($C61&gt;=J$4,$C61&lt;J$4+IF($D$3="Day",1,7)),"◆",""),IF(AND($C61&lt;J$4+IF($D$3="Day",1,7),$D61&gt;=J$4),IF(MAX(J$4,$C61)&lt;=$C61+ROUND(($D61-$C61+1)*$E61,0)-1,"d","r"),"")))</f>
        <v/>
      </c>
      <c r="K61" s="47" t="str">
        <f aca="false">IF(OR($C61="",$D61=""),"",IF(Tasks!$D61="Milestone",IF(AND($C61&gt;=K$4,$C61&lt;K$4+IF($D$3="Day",1,7)),"◆",""),IF(AND($C61&lt;K$4+IF($D$3="Day",1,7),$D61&gt;=K$4),IF(MAX(K$4,$C61)&lt;=$C61+ROUND(($D61-$C61+1)*$E61,0)-1,"d","r"),"")))</f>
        <v/>
      </c>
      <c r="L61" s="47" t="str">
        <f aca="false">IF(OR($C61="",$D61=""),"",IF(Tasks!$D61="Milestone",IF(AND($C61&gt;=L$4,$C61&lt;L$4+IF($D$3="Day",1,7)),"◆",""),IF(AND($C61&lt;L$4+IF($D$3="Day",1,7),$D61&gt;=L$4),IF(MAX(L$4,$C61)&lt;=$C61+ROUND(($D61-$C61+1)*$E61,0)-1,"d","r"),"")))</f>
        <v/>
      </c>
      <c r="M61" s="47" t="str">
        <f aca="false">IF(OR($C61="",$D61=""),"",IF(Tasks!$D61="Milestone",IF(AND($C61&gt;=M$4,$C61&lt;M$4+IF($D$3="Day",1,7)),"◆",""),IF(AND($C61&lt;M$4+IF($D$3="Day",1,7),$D61&gt;=M$4),IF(MAX(M$4,$C61)&lt;=$C61+ROUND(($D61-$C61+1)*$E61,0)-1,"d","r"),"")))</f>
        <v/>
      </c>
      <c r="N61" s="47" t="str">
        <f aca="false">IF(OR($C61="",$D61=""),"",IF(Tasks!$D61="Milestone",IF(AND($C61&gt;=N$4,$C61&lt;N$4+IF($D$3="Day",1,7)),"◆",""),IF(AND($C61&lt;N$4+IF($D$3="Day",1,7),$D61&gt;=N$4),IF(MAX(N$4,$C61)&lt;=$C61+ROUND(($D61-$C61+1)*$E61,0)-1,"d","r"),"")))</f>
        <v/>
      </c>
      <c r="O61" s="47" t="str">
        <f aca="false">IF(OR($C61="",$D61=""),"",IF(Tasks!$D61="Milestone",IF(AND($C61&gt;=O$4,$C61&lt;O$4+IF($D$3="Day",1,7)),"◆",""),IF(AND($C61&lt;O$4+IF($D$3="Day",1,7),$D61&gt;=O$4),IF(MAX(O$4,$C61)&lt;=$C61+ROUND(($D61-$C61+1)*$E61,0)-1,"d","r"),"")))</f>
        <v/>
      </c>
      <c r="P61" s="47" t="str">
        <f aca="false">IF(OR($C61="",$D61=""),"",IF(Tasks!$D61="Milestone",IF(AND($C61&gt;=P$4,$C61&lt;P$4+IF($D$3="Day",1,7)),"◆",""),IF(AND($C61&lt;P$4+IF($D$3="Day",1,7),$D61&gt;=P$4),IF(MAX(P$4,$C61)&lt;=$C61+ROUND(($D61-$C61+1)*$E61,0)-1,"d","r"),"")))</f>
        <v/>
      </c>
      <c r="Q61" s="47" t="str">
        <f aca="false">IF(OR($C61="",$D61=""),"",IF(Tasks!$D61="Milestone",IF(AND($C61&gt;=Q$4,$C61&lt;Q$4+IF($D$3="Day",1,7)),"◆",""),IF(AND($C61&lt;Q$4+IF($D$3="Day",1,7),$D61&gt;=Q$4),IF(MAX(Q$4,$C61)&lt;=$C61+ROUND(($D61-$C61+1)*$E61,0)-1,"d","r"),"")))</f>
        <v/>
      </c>
      <c r="R61" s="47" t="str">
        <f aca="false">IF(OR($C61="",$D61=""),"",IF(Tasks!$D61="Milestone",IF(AND($C61&gt;=R$4,$C61&lt;R$4+IF($D$3="Day",1,7)),"◆",""),IF(AND($C61&lt;R$4+IF($D$3="Day",1,7),$D61&gt;=R$4),IF(MAX(R$4,$C61)&lt;=$C61+ROUND(($D61-$C61+1)*$E61,0)-1,"d","r"),"")))</f>
        <v/>
      </c>
      <c r="S61" s="47" t="str">
        <f aca="false">IF(OR($C61="",$D61=""),"",IF(Tasks!$D61="Milestone",IF(AND($C61&gt;=S$4,$C61&lt;S$4+IF($D$3="Day",1,7)),"◆",""),IF(AND($C61&lt;S$4+IF($D$3="Day",1,7),$D61&gt;=S$4),IF(MAX(S$4,$C61)&lt;=$C61+ROUND(($D61-$C61+1)*$E61,0)-1,"d","r"),"")))</f>
        <v/>
      </c>
      <c r="T61" s="47" t="str">
        <f aca="false">IF(OR($C61="",$D61=""),"",IF(Tasks!$D61="Milestone",IF(AND($C61&gt;=T$4,$C61&lt;T$4+IF($D$3="Day",1,7)),"◆",""),IF(AND($C61&lt;T$4+IF($D$3="Day",1,7),$D61&gt;=T$4),IF(MAX(T$4,$C61)&lt;=$C61+ROUND(($D61-$C61+1)*$E61,0)-1,"d","r"),"")))</f>
        <v/>
      </c>
      <c r="U61" s="47" t="str">
        <f aca="false">IF(OR($C61="",$D61=""),"",IF(Tasks!$D61="Milestone",IF(AND($C61&gt;=U$4,$C61&lt;U$4+IF($D$3="Day",1,7)),"◆",""),IF(AND($C61&lt;U$4+IF($D$3="Day",1,7),$D61&gt;=U$4),IF(MAX(U$4,$C61)&lt;=$C61+ROUND(($D61-$C61+1)*$E61,0)-1,"d","r"),"")))</f>
        <v/>
      </c>
      <c r="V61" s="47" t="str">
        <f aca="false">IF(OR($C61="",$D61=""),"",IF(Tasks!$D61="Milestone",IF(AND($C61&gt;=V$4,$C61&lt;V$4+IF($D$3="Day",1,7)),"◆",""),IF(AND($C61&lt;V$4+IF($D$3="Day",1,7),$D61&gt;=V$4),IF(MAX(V$4,$C61)&lt;=$C61+ROUND(($D61-$C61+1)*$E61,0)-1,"d","r"),"")))</f>
        <v/>
      </c>
      <c r="W61" s="47" t="str">
        <f aca="false">IF(OR($C61="",$D61=""),"",IF(Tasks!$D61="Milestone",IF(AND($C61&gt;=W$4,$C61&lt;W$4+IF($D$3="Day",1,7)),"◆",""),IF(AND($C61&lt;W$4+IF($D$3="Day",1,7),$D61&gt;=W$4),IF(MAX(W$4,$C61)&lt;=$C61+ROUND(($D61-$C61+1)*$E61,0)-1,"d","r"),"")))</f>
        <v/>
      </c>
      <c r="X61" s="47" t="str">
        <f aca="false">IF(OR($C61="",$D61=""),"",IF(Tasks!$D61="Milestone",IF(AND($C61&gt;=X$4,$C61&lt;X$4+IF($D$3="Day",1,7)),"◆",""),IF(AND($C61&lt;X$4+IF($D$3="Day",1,7),$D61&gt;=X$4),IF(MAX(X$4,$C61)&lt;=$C61+ROUND(($D61-$C61+1)*$E61,0)-1,"d","r"),"")))</f>
        <v/>
      </c>
      <c r="Y61" s="47" t="str">
        <f aca="false">IF(OR($C61="",$D61=""),"",IF(Tasks!$D61="Milestone",IF(AND($C61&gt;=Y$4,$C61&lt;Y$4+IF($D$3="Day",1,7)),"◆",""),IF(AND($C61&lt;Y$4+IF($D$3="Day",1,7),$D61&gt;=Y$4),IF(MAX(Y$4,$C61)&lt;=$C61+ROUND(($D61-$C61+1)*$E61,0)-1,"d","r"),"")))</f>
        <v/>
      </c>
      <c r="Z61" s="47" t="str">
        <f aca="false">IF(OR($C61="",$D61=""),"",IF(Tasks!$D61="Milestone",IF(AND($C61&gt;=Z$4,$C61&lt;Z$4+IF($D$3="Day",1,7)),"◆",""),IF(AND($C61&lt;Z$4+IF($D$3="Day",1,7),$D61&gt;=Z$4),IF(MAX(Z$4,$C61)&lt;=$C61+ROUND(($D61-$C61+1)*$E61,0)-1,"d","r"),"")))</f>
        <v/>
      </c>
      <c r="AA61" s="47" t="str">
        <f aca="false">IF(OR($C61="",$D61=""),"",IF(Tasks!$D61="Milestone",IF(AND($C61&gt;=AA$4,$C61&lt;AA$4+IF($D$3="Day",1,7)),"◆",""),IF(AND($C61&lt;AA$4+IF($D$3="Day",1,7),$D61&gt;=AA$4),IF(MAX(AA$4,$C61)&lt;=$C61+ROUND(($D61-$C61+1)*$E61,0)-1,"d","r"),"")))</f>
        <v/>
      </c>
      <c r="AB61" s="47" t="str">
        <f aca="false">IF(OR($C61="",$D61=""),"",IF(Tasks!$D61="Milestone",IF(AND($C61&gt;=AB$4,$C61&lt;AB$4+IF($D$3="Day",1,7)),"◆",""),IF(AND($C61&lt;AB$4+IF($D$3="Day",1,7),$D61&gt;=AB$4),IF(MAX(AB$4,$C61)&lt;=$C61+ROUND(($D61-$C61+1)*$E61,0)-1,"d","r"),"")))</f>
        <v/>
      </c>
      <c r="AC61" s="47" t="str">
        <f aca="false">IF(OR($C61="",$D61=""),"",IF(Tasks!$D61="Milestone",IF(AND($C61&gt;=AC$4,$C61&lt;AC$4+IF($D$3="Day",1,7)),"◆",""),IF(AND($C61&lt;AC$4+IF($D$3="Day",1,7),$D61&gt;=AC$4),IF(MAX(AC$4,$C61)&lt;=$C61+ROUND(($D61-$C61+1)*$E61,0)-1,"d","r"),"")))</f>
        <v/>
      </c>
      <c r="AD61" s="47" t="str">
        <f aca="false">IF(OR($C61="",$D61=""),"",IF(Tasks!$D61="Milestone",IF(AND($C61&gt;=AD$4,$C61&lt;AD$4+IF($D$3="Day",1,7)),"◆",""),IF(AND($C61&lt;AD$4+IF($D$3="Day",1,7),$D61&gt;=AD$4),IF(MAX(AD$4,$C61)&lt;=$C61+ROUND(($D61-$C61+1)*$E61,0)-1,"d","r"),"")))</f>
        <v/>
      </c>
      <c r="AE61" s="47" t="str">
        <f aca="false">IF(OR($C61="",$D61=""),"",IF(Tasks!$D61="Milestone",IF(AND($C61&gt;=AE$4,$C61&lt;AE$4+IF($D$3="Day",1,7)),"◆",""),IF(AND($C61&lt;AE$4+IF($D$3="Day",1,7),$D61&gt;=AE$4),IF(MAX(AE$4,$C61)&lt;=$C61+ROUND(($D61-$C61+1)*$E61,0)-1,"d","r"),"")))</f>
        <v/>
      </c>
      <c r="AF61" s="47" t="str">
        <f aca="false">IF(OR($C61="",$D61=""),"",IF(Tasks!$D61="Milestone",IF(AND($C61&gt;=AF$4,$C61&lt;AF$4+IF($D$3="Day",1,7)),"◆",""),IF(AND($C61&lt;AF$4+IF($D$3="Day",1,7),$D61&gt;=AF$4),IF(MAX(AF$4,$C61)&lt;=$C61+ROUND(($D61-$C61+1)*$E61,0)-1,"d","r"),"")))</f>
        <v/>
      </c>
      <c r="AG61" s="47" t="str">
        <f aca="false">IF(OR($C61="",$D61=""),"",IF(Tasks!$D61="Milestone",IF(AND($C61&gt;=AG$4,$C61&lt;AG$4+IF($D$3="Day",1,7)),"◆",""),IF(AND($C61&lt;AG$4+IF($D$3="Day",1,7),$D61&gt;=AG$4),IF(MAX(AG$4,$C61)&lt;=$C61+ROUND(($D61-$C61+1)*$E61,0)-1,"d","r"),"")))</f>
        <v/>
      </c>
      <c r="AH61" s="47" t="str">
        <f aca="false">IF(OR($C61="",$D61=""),"",IF(Tasks!$D61="Milestone",IF(AND($C61&gt;=AH$4,$C61&lt;AH$4+IF($D$3="Day",1,7)),"◆",""),IF(AND($C61&lt;AH$4+IF($D$3="Day",1,7),$D61&gt;=AH$4),IF(MAX(AH$4,$C61)&lt;=$C61+ROUND(($D61-$C61+1)*$E61,0)-1,"d","r"),"")))</f>
        <v/>
      </c>
      <c r="AI61" s="47" t="str">
        <f aca="false">IF(OR($C61="",$D61=""),"",IF(Tasks!$D61="Milestone",IF(AND($C61&gt;=AI$4,$C61&lt;AI$4+IF($D$3="Day",1,7)),"◆",""),IF(AND($C61&lt;AI$4+IF($D$3="Day",1,7),$D61&gt;=AI$4),IF(MAX(AI$4,$C61)&lt;=$C61+ROUND(($D61-$C61+1)*$E61,0)-1,"d","r"),"")))</f>
        <v/>
      </c>
      <c r="AJ61" s="47" t="str">
        <f aca="false">IF(OR($C61="",$D61=""),"",IF(Tasks!$D61="Milestone",IF(AND($C61&gt;=AJ$4,$C61&lt;AJ$4+IF($D$3="Day",1,7)),"◆",""),IF(AND($C61&lt;AJ$4+IF($D$3="Day",1,7),$D61&gt;=AJ$4),IF(MAX(AJ$4,$C61)&lt;=$C61+ROUND(($D61-$C61+1)*$E61,0)-1,"d","r"),"")))</f>
        <v/>
      </c>
      <c r="AK61" s="47" t="str">
        <f aca="false">IF(OR($C61="",$D61=""),"",IF(Tasks!$D61="Milestone",IF(AND($C61&gt;=AK$4,$C61&lt;AK$4+IF($D$3="Day",1,7)),"◆",""),IF(AND($C61&lt;AK$4+IF($D$3="Day",1,7),$D61&gt;=AK$4),IF(MAX(AK$4,$C61)&lt;=$C61+ROUND(($D61-$C61+1)*$E61,0)-1,"d","r"),"")))</f>
        <v/>
      </c>
      <c r="AL61" s="47" t="str">
        <f aca="false">IF(OR($C61="",$D61=""),"",IF(Tasks!$D61="Milestone",IF(AND($C61&gt;=AL$4,$C61&lt;AL$4+IF($D$3="Day",1,7)),"◆",""),IF(AND($C61&lt;AL$4+IF($D$3="Day",1,7),$D61&gt;=AL$4),IF(MAX(AL$4,$C61)&lt;=$C61+ROUND(($D61-$C61+1)*$E61,0)-1,"d","r"),"")))</f>
        <v/>
      </c>
      <c r="AM61" s="47" t="str">
        <f aca="false">IF(OR($C61="",$D61=""),"",IF(Tasks!$D61="Milestone",IF(AND($C61&gt;=AM$4,$C61&lt;AM$4+IF($D$3="Day",1,7)),"◆",""),IF(AND($C61&lt;AM$4+IF($D$3="Day",1,7),$D61&gt;=AM$4),IF(MAX(AM$4,$C61)&lt;=$C61+ROUND(($D61-$C61+1)*$E61,0)-1,"d","r"),"")))</f>
        <v/>
      </c>
      <c r="AN61" s="47" t="str">
        <f aca="false">IF(OR($C61="",$D61=""),"",IF(Tasks!$D61="Milestone",IF(AND($C61&gt;=AN$4,$C61&lt;AN$4+IF($D$3="Day",1,7)),"◆",""),IF(AND($C61&lt;AN$4+IF($D$3="Day",1,7),$D61&gt;=AN$4),IF(MAX(AN$4,$C61)&lt;=$C61+ROUND(($D61-$C61+1)*$E61,0)-1,"d","r"),"")))</f>
        <v/>
      </c>
      <c r="AO61" s="47" t="str">
        <f aca="false">IF(OR($C61="",$D61=""),"",IF(Tasks!$D61="Milestone",IF(AND($C61&gt;=AO$4,$C61&lt;AO$4+IF($D$3="Day",1,7)),"◆",""),IF(AND($C61&lt;AO$4+IF($D$3="Day",1,7),$D61&gt;=AO$4),IF(MAX(AO$4,$C61)&lt;=$C61+ROUND(($D61-$C61+1)*$E61,0)-1,"d","r"),"")))</f>
        <v/>
      </c>
      <c r="AP61" s="47" t="str">
        <f aca="false">IF(OR($C61="",$D61=""),"",IF(Tasks!$D61="Milestone",IF(AND($C61&gt;=AP$4,$C61&lt;AP$4+IF($D$3="Day",1,7)),"◆",""),IF(AND($C61&lt;AP$4+IF($D$3="Day",1,7),$D61&gt;=AP$4),IF(MAX(AP$4,$C61)&lt;=$C61+ROUND(($D61-$C61+1)*$E61,0)-1,"d","r"),"")))</f>
        <v/>
      </c>
      <c r="AQ61" s="47" t="str">
        <f aca="false">IF(OR($C61="",$D61=""),"",IF(Tasks!$D61="Milestone",IF(AND($C61&gt;=AQ$4,$C61&lt;AQ$4+IF($D$3="Day",1,7)),"◆",""),IF(AND($C61&lt;AQ$4+IF($D$3="Day",1,7),$D61&gt;=AQ$4),IF(MAX(AQ$4,$C61)&lt;=$C61+ROUND(($D61-$C61+1)*$E61,0)-1,"d","r"),"")))</f>
        <v/>
      </c>
      <c r="AR61" s="47" t="str">
        <f aca="false">IF(OR($C61="",$D61=""),"",IF(Tasks!$D61="Milestone",IF(AND($C61&gt;=AR$4,$C61&lt;AR$4+IF($D$3="Day",1,7)),"◆",""),IF(AND($C61&lt;AR$4+IF($D$3="Day",1,7),$D61&gt;=AR$4),IF(MAX(AR$4,$C61)&lt;=$C61+ROUND(($D61-$C61+1)*$E61,0)-1,"d","r"),"")))</f>
        <v/>
      </c>
      <c r="AS61" s="47" t="str">
        <f aca="false">IF(OR($C61="",$D61=""),"",IF(Tasks!$D61="Milestone",IF(AND($C61&gt;=AS$4,$C61&lt;AS$4+IF($D$3="Day",1,7)),"◆",""),IF(AND($C61&lt;AS$4+IF($D$3="Day",1,7),$D61&gt;=AS$4),IF(MAX(AS$4,$C61)&lt;=$C61+ROUND(($D61-$C61+1)*$E61,0)-1,"d","r"),"")))</f>
        <v/>
      </c>
      <c r="AT61" s="47" t="str">
        <f aca="false">IF(OR($C61="",$D61=""),"",IF(Tasks!$D61="Milestone",IF(AND($C61&gt;=AT$4,$C61&lt;AT$4+IF($D$3="Day",1,7)),"◆",""),IF(AND($C61&lt;AT$4+IF($D$3="Day",1,7),$D61&gt;=AT$4),IF(MAX(AT$4,$C61)&lt;=$C61+ROUND(($D61-$C61+1)*$E61,0)-1,"d","r"),"")))</f>
        <v/>
      </c>
      <c r="AU61" s="47" t="str">
        <f aca="false">IF(OR($C61="",$D61=""),"",IF(Tasks!$D61="Milestone",IF(AND($C61&gt;=AU$4,$C61&lt;AU$4+IF($D$3="Day",1,7)),"◆",""),IF(AND($C61&lt;AU$4+IF($D$3="Day",1,7),$D61&gt;=AU$4),IF(MAX(AU$4,$C61)&lt;=$C61+ROUND(($D61-$C61+1)*$E61,0)-1,"d","r"),"")))</f>
        <v/>
      </c>
      <c r="AV61" s="47" t="str">
        <f aca="false">IF(OR($C61="",$D61=""),"",IF(Tasks!$D61="Milestone",IF(AND($C61&gt;=AV$4,$C61&lt;AV$4+IF($D$3="Day",1,7)),"◆",""),IF(AND($C61&lt;AV$4+IF($D$3="Day",1,7),$D61&gt;=AV$4),IF(MAX(AV$4,$C61)&lt;=$C61+ROUND(($D61-$C61+1)*$E61,0)-1,"d","r"),"")))</f>
        <v/>
      </c>
      <c r="AW61" s="47" t="str">
        <f aca="false">IF(OR($C61="",$D61=""),"",IF(Tasks!$D61="Milestone",IF(AND($C61&gt;=AW$4,$C61&lt;AW$4+IF($D$3="Day",1,7)),"◆",""),IF(AND($C61&lt;AW$4+IF($D$3="Day",1,7),$D61&gt;=AW$4),IF(MAX(AW$4,$C61)&lt;=$C61+ROUND(($D61-$C61+1)*$E61,0)-1,"d","r"),"")))</f>
        <v/>
      </c>
      <c r="AX61" s="47" t="str">
        <f aca="false">IF(OR($C61="",$D61=""),"",IF(Tasks!$D61="Milestone",IF(AND($C61&gt;=AX$4,$C61&lt;AX$4+IF($D$3="Day",1,7)),"◆",""),IF(AND($C61&lt;AX$4+IF($D$3="Day",1,7),$D61&gt;=AX$4),IF(MAX(AX$4,$C61)&lt;=$C61+ROUND(($D61-$C61+1)*$E61,0)-1,"d","r"),"")))</f>
        <v/>
      </c>
      <c r="AY61" s="47" t="str">
        <f aca="false">IF(OR($C61="",$D61=""),"",IF(Tasks!$D61="Milestone",IF(AND($C61&gt;=AY$4,$C61&lt;AY$4+IF($D$3="Day",1,7)),"◆",""),IF(AND($C61&lt;AY$4+IF($D$3="Day",1,7),$D61&gt;=AY$4),IF(MAX(AY$4,$C61)&lt;=$C61+ROUND(($D61-$C61+1)*$E61,0)-1,"d","r"),"")))</f>
        <v/>
      </c>
      <c r="AZ61" s="47" t="str">
        <f aca="false">IF(OR($C61="",$D61=""),"",IF(Tasks!$D61="Milestone",IF(AND($C61&gt;=AZ$4,$C61&lt;AZ$4+IF($D$3="Day",1,7)),"◆",""),IF(AND($C61&lt;AZ$4+IF($D$3="Day",1,7),$D61&gt;=AZ$4),IF(MAX(AZ$4,$C61)&lt;=$C61+ROUND(($D61-$C61+1)*$E61,0)-1,"d","r"),"")))</f>
        <v/>
      </c>
      <c r="BA61" s="47" t="str">
        <f aca="false">IF(OR($C61="",$D61=""),"",IF(Tasks!$D61="Milestone",IF(AND($C61&gt;=BA$4,$C61&lt;BA$4+IF($D$3="Day",1,7)),"◆",""),IF(AND($C61&lt;BA$4+IF($D$3="Day",1,7),$D61&gt;=BA$4),IF(MAX(BA$4,$C61)&lt;=$C61+ROUND(($D61-$C61+1)*$E61,0)-1,"d","r"),"")))</f>
        <v/>
      </c>
      <c r="BB61" s="47" t="str">
        <f aca="false">IF(OR($C61="",$D61=""),"",IF(Tasks!$D61="Milestone",IF(AND($C61&gt;=BB$4,$C61&lt;BB$4+IF($D$3="Day",1,7)),"◆",""),IF(AND($C61&lt;BB$4+IF($D$3="Day",1,7),$D61&gt;=BB$4),IF(MAX(BB$4,$C61)&lt;=$C61+ROUND(($D61-$C61+1)*$E61,0)-1,"d","r"),"")))</f>
        <v/>
      </c>
      <c r="BC61" s="47" t="str">
        <f aca="false">IF(OR($C61="",$D61=""),"",IF(Tasks!$D61="Milestone",IF(AND($C61&gt;=BC$4,$C61&lt;BC$4+IF($D$3="Day",1,7)),"◆",""),IF(AND($C61&lt;BC$4+IF($D$3="Day",1,7),$D61&gt;=BC$4),IF(MAX(BC$4,$C61)&lt;=$C61+ROUND(($D61-$C61+1)*$E61,0)-1,"d","r"),"")))</f>
        <v/>
      </c>
      <c r="BD61" s="47" t="str">
        <f aca="false">IF(OR($C61="",$D61=""),"",IF(Tasks!$D61="Milestone",IF(AND($C61&gt;=BD$4,$C61&lt;BD$4+IF($D$3="Day",1,7)),"◆",""),IF(AND($C61&lt;BD$4+IF($D$3="Day",1,7),$D61&gt;=BD$4),IF(MAX(BD$4,$C61)&lt;=$C61+ROUND(($D61-$C61+1)*$E61,0)-1,"d","r"),"")))</f>
        <v/>
      </c>
      <c r="BE61" s="47" t="str">
        <f aca="false">IF(OR($C61="",$D61=""),"",IF(Tasks!$D61="Milestone",IF(AND($C61&gt;=BE$4,$C61&lt;BE$4+IF($D$3="Day",1,7)),"◆",""),IF(AND($C61&lt;BE$4+IF($D$3="Day",1,7),$D61&gt;=BE$4),IF(MAX(BE$4,$C61)&lt;=$C61+ROUND(($D61-$C61+1)*$E61,0)-1,"d","r"),"")))</f>
        <v/>
      </c>
    </row>
    <row r="62" customFormat="false" ht="18" hidden="false" customHeight="true" outlineLevel="0" collapsed="false">
      <c r="A62" s="43" t="str">
        <f aca="false">IF(Tasks!$B62="","",IF(Tasks!$D62="Milestone","◆ ","")&amp;Tasks!B62)</f>
        <v/>
      </c>
      <c r="B62" s="44" t="str">
        <f aca="false">IF(Tasks!$B62="","",IF(Tasks!C62="","",Tasks!C62))</f>
        <v/>
      </c>
      <c r="C62" s="45" t="str">
        <f aca="false">IF(OR(Tasks!$B62="",Tasks!E62=""),"",Tasks!E62)</f>
        <v/>
      </c>
      <c r="D62" s="45" t="str">
        <f aca="false">IF(Tasks!$B62="","",Tasks!G62)</f>
        <v/>
      </c>
      <c r="E62" s="46" t="str">
        <f aca="false">IF(Tasks!$B62="","",N(Tasks!H62))</f>
        <v/>
      </c>
      <c r="F62" s="47" t="str">
        <f aca="false">IF(OR($C62="",$D62=""),"",IF(Tasks!$D62="Milestone",IF(AND($C62&gt;=F$4,$C62&lt;F$4+IF($D$3="Day",1,7)),"◆",""),IF(AND($C62&lt;F$4+IF($D$3="Day",1,7),$D62&gt;=F$4),IF(MAX(F$4,$C62)&lt;=$C62+ROUND(($D62-$C62+1)*$E62,0)-1,"d","r"),"")))</f>
        <v/>
      </c>
      <c r="G62" s="47" t="str">
        <f aca="false">IF(OR($C62="",$D62=""),"",IF(Tasks!$D62="Milestone",IF(AND($C62&gt;=G$4,$C62&lt;G$4+IF($D$3="Day",1,7)),"◆",""),IF(AND($C62&lt;G$4+IF($D$3="Day",1,7),$D62&gt;=G$4),IF(MAX(G$4,$C62)&lt;=$C62+ROUND(($D62-$C62+1)*$E62,0)-1,"d","r"),"")))</f>
        <v/>
      </c>
      <c r="H62" s="47" t="str">
        <f aca="false">IF(OR($C62="",$D62=""),"",IF(Tasks!$D62="Milestone",IF(AND($C62&gt;=H$4,$C62&lt;H$4+IF($D$3="Day",1,7)),"◆",""),IF(AND($C62&lt;H$4+IF($D$3="Day",1,7),$D62&gt;=H$4),IF(MAX(H$4,$C62)&lt;=$C62+ROUND(($D62-$C62+1)*$E62,0)-1,"d","r"),"")))</f>
        <v/>
      </c>
      <c r="I62" s="47" t="str">
        <f aca="false">IF(OR($C62="",$D62=""),"",IF(Tasks!$D62="Milestone",IF(AND($C62&gt;=I$4,$C62&lt;I$4+IF($D$3="Day",1,7)),"◆",""),IF(AND($C62&lt;I$4+IF($D$3="Day",1,7),$D62&gt;=I$4),IF(MAX(I$4,$C62)&lt;=$C62+ROUND(($D62-$C62+1)*$E62,0)-1,"d","r"),"")))</f>
        <v/>
      </c>
      <c r="J62" s="47" t="str">
        <f aca="false">IF(OR($C62="",$D62=""),"",IF(Tasks!$D62="Milestone",IF(AND($C62&gt;=J$4,$C62&lt;J$4+IF($D$3="Day",1,7)),"◆",""),IF(AND($C62&lt;J$4+IF($D$3="Day",1,7),$D62&gt;=J$4),IF(MAX(J$4,$C62)&lt;=$C62+ROUND(($D62-$C62+1)*$E62,0)-1,"d","r"),"")))</f>
        <v/>
      </c>
      <c r="K62" s="47" t="str">
        <f aca="false">IF(OR($C62="",$D62=""),"",IF(Tasks!$D62="Milestone",IF(AND($C62&gt;=K$4,$C62&lt;K$4+IF($D$3="Day",1,7)),"◆",""),IF(AND($C62&lt;K$4+IF($D$3="Day",1,7),$D62&gt;=K$4),IF(MAX(K$4,$C62)&lt;=$C62+ROUND(($D62-$C62+1)*$E62,0)-1,"d","r"),"")))</f>
        <v/>
      </c>
      <c r="L62" s="47" t="str">
        <f aca="false">IF(OR($C62="",$D62=""),"",IF(Tasks!$D62="Milestone",IF(AND($C62&gt;=L$4,$C62&lt;L$4+IF($D$3="Day",1,7)),"◆",""),IF(AND($C62&lt;L$4+IF($D$3="Day",1,7),$D62&gt;=L$4),IF(MAX(L$4,$C62)&lt;=$C62+ROUND(($D62-$C62+1)*$E62,0)-1,"d","r"),"")))</f>
        <v/>
      </c>
      <c r="M62" s="47" t="str">
        <f aca="false">IF(OR($C62="",$D62=""),"",IF(Tasks!$D62="Milestone",IF(AND($C62&gt;=M$4,$C62&lt;M$4+IF($D$3="Day",1,7)),"◆",""),IF(AND($C62&lt;M$4+IF($D$3="Day",1,7),$D62&gt;=M$4),IF(MAX(M$4,$C62)&lt;=$C62+ROUND(($D62-$C62+1)*$E62,0)-1,"d","r"),"")))</f>
        <v/>
      </c>
      <c r="N62" s="47" t="str">
        <f aca="false">IF(OR($C62="",$D62=""),"",IF(Tasks!$D62="Milestone",IF(AND($C62&gt;=N$4,$C62&lt;N$4+IF($D$3="Day",1,7)),"◆",""),IF(AND($C62&lt;N$4+IF($D$3="Day",1,7),$D62&gt;=N$4),IF(MAX(N$4,$C62)&lt;=$C62+ROUND(($D62-$C62+1)*$E62,0)-1,"d","r"),"")))</f>
        <v/>
      </c>
      <c r="O62" s="47" t="str">
        <f aca="false">IF(OR($C62="",$D62=""),"",IF(Tasks!$D62="Milestone",IF(AND($C62&gt;=O$4,$C62&lt;O$4+IF($D$3="Day",1,7)),"◆",""),IF(AND($C62&lt;O$4+IF($D$3="Day",1,7),$D62&gt;=O$4),IF(MAX(O$4,$C62)&lt;=$C62+ROUND(($D62-$C62+1)*$E62,0)-1,"d","r"),"")))</f>
        <v/>
      </c>
      <c r="P62" s="47" t="str">
        <f aca="false">IF(OR($C62="",$D62=""),"",IF(Tasks!$D62="Milestone",IF(AND($C62&gt;=P$4,$C62&lt;P$4+IF($D$3="Day",1,7)),"◆",""),IF(AND($C62&lt;P$4+IF($D$3="Day",1,7),$D62&gt;=P$4),IF(MAX(P$4,$C62)&lt;=$C62+ROUND(($D62-$C62+1)*$E62,0)-1,"d","r"),"")))</f>
        <v/>
      </c>
      <c r="Q62" s="47" t="str">
        <f aca="false">IF(OR($C62="",$D62=""),"",IF(Tasks!$D62="Milestone",IF(AND($C62&gt;=Q$4,$C62&lt;Q$4+IF($D$3="Day",1,7)),"◆",""),IF(AND($C62&lt;Q$4+IF($D$3="Day",1,7),$D62&gt;=Q$4),IF(MAX(Q$4,$C62)&lt;=$C62+ROUND(($D62-$C62+1)*$E62,0)-1,"d","r"),"")))</f>
        <v/>
      </c>
      <c r="R62" s="47" t="str">
        <f aca="false">IF(OR($C62="",$D62=""),"",IF(Tasks!$D62="Milestone",IF(AND($C62&gt;=R$4,$C62&lt;R$4+IF($D$3="Day",1,7)),"◆",""),IF(AND($C62&lt;R$4+IF($D$3="Day",1,7),$D62&gt;=R$4),IF(MAX(R$4,$C62)&lt;=$C62+ROUND(($D62-$C62+1)*$E62,0)-1,"d","r"),"")))</f>
        <v/>
      </c>
      <c r="S62" s="47" t="str">
        <f aca="false">IF(OR($C62="",$D62=""),"",IF(Tasks!$D62="Milestone",IF(AND($C62&gt;=S$4,$C62&lt;S$4+IF($D$3="Day",1,7)),"◆",""),IF(AND($C62&lt;S$4+IF($D$3="Day",1,7),$D62&gt;=S$4),IF(MAX(S$4,$C62)&lt;=$C62+ROUND(($D62-$C62+1)*$E62,0)-1,"d","r"),"")))</f>
        <v/>
      </c>
      <c r="T62" s="47" t="str">
        <f aca="false">IF(OR($C62="",$D62=""),"",IF(Tasks!$D62="Milestone",IF(AND($C62&gt;=T$4,$C62&lt;T$4+IF($D$3="Day",1,7)),"◆",""),IF(AND($C62&lt;T$4+IF($D$3="Day",1,7),$D62&gt;=T$4),IF(MAX(T$4,$C62)&lt;=$C62+ROUND(($D62-$C62+1)*$E62,0)-1,"d","r"),"")))</f>
        <v/>
      </c>
      <c r="U62" s="47" t="str">
        <f aca="false">IF(OR($C62="",$D62=""),"",IF(Tasks!$D62="Milestone",IF(AND($C62&gt;=U$4,$C62&lt;U$4+IF($D$3="Day",1,7)),"◆",""),IF(AND($C62&lt;U$4+IF($D$3="Day",1,7),$D62&gt;=U$4),IF(MAX(U$4,$C62)&lt;=$C62+ROUND(($D62-$C62+1)*$E62,0)-1,"d","r"),"")))</f>
        <v/>
      </c>
      <c r="V62" s="47" t="str">
        <f aca="false">IF(OR($C62="",$D62=""),"",IF(Tasks!$D62="Milestone",IF(AND($C62&gt;=V$4,$C62&lt;V$4+IF($D$3="Day",1,7)),"◆",""),IF(AND($C62&lt;V$4+IF($D$3="Day",1,7),$D62&gt;=V$4),IF(MAX(V$4,$C62)&lt;=$C62+ROUND(($D62-$C62+1)*$E62,0)-1,"d","r"),"")))</f>
        <v/>
      </c>
      <c r="W62" s="47" t="str">
        <f aca="false">IF(OR($C62="",$D62=""),"",IF(Tasks!$D62="Milestone",IF(AND($C62&gt;=W$4,$C62&lt;W$4+IF($D$3="Day",1,7)),"◆",""),IF(AND($C62&lt;W$4+IF($D$3="Day",1,7),$D62&gt;=W$4),IF(MAX(W$4,$C62)&lt;=$C62+ROUND(($D62-$C62+1)*$E62,0)-1,"d","r"),"")))</f>
        <v/>
      </c>
      <c r="X62" s="47" t="str">
        <f aca="false">IF(OR($C62="",$D62=""),"",IF(Tasks!$D62="Milestone",IF(AND($C62&gt;=X$4,$C62&lt;X$4+IF($D$3="Day",1,7)),"◆",""),IF(AND($C62&lt;X$4+IF($D$3="Day",1,7),$D62&gt;=X$4),IF(MAX(X$4,$C62)&lt;=$C62+ROUND(($D62-$C62+1)*$E62,0)-1,"d","r"),"")))</f>
        <v/>
      </c>
      <c r="Y62" s="47" t="str">
        <f aca="false">IF(OR($C62="",$D62=""),"",IF(Tasks!$D62="Milestone",IF(AND($C62&gt;=Y$4,$C62&lt;Y$4+IF($D$3="Day",1,7)),"◆",""),IF(AND($C62&lt;Y$4+IF($D$3="Day",1,7),$D62&gt;=Y$4),IF(MAX(Y$4,$C62)&lt;=$C62+ROUND(($D62-$C62+1)*$E62,0)-1,"d","r"),"")))</f>
        <v/>
      </c>
      <c r="Z62" s="47" t="str">
        <f aca="false">IF(OR($C62="",$D62=""),"",IF(Tasks!$D62="Milestone",IF(AND($C62&gt;=Z$4,$C62&lt;Z$4+IF($D$3="Day",1,7)),"◆",""),IF(AND($C62&lt;Z$4+IF($D$3="Day",1,7),$D62&gt;=Z$4),IF(MAX(Z$4,$C62)&lt;=$C62+ROUND(($D62-$C62+1)*$E62,0)-1,"d","r"),"")))</f>
        <v/>
      </c>
      <c r="AA62" s="47" t="str">
        <f aca="false">IF(OR($C62="",$D62=""),"",IF(Tasks!$D62="Milestone",IF(AND($C62&gt;=AA$4,$C62&lt;AA$4+IF($D$3="Day",1,7)),"◆",""),IF(AND($C62&lt;AA$4+IF($D$3="Day",1,7),$D62&gt;=AA$4),IF(MAX(AA$4,$C62)&lt;=$C62+ROUND(($D62-$C62+1)*$E62,0)-1,"d","r"),"")))</f>
        <v/>
      </c>
      <c r="AB62" s="47" t="str">
        <f aca="false">IF(OR($C62="",$D62=""),"",IF(Tasks!$D62="Milestone",IF(AND($C62&gt;=AB$4,$C62&lt;AB$4+IF($D$3="Day",1,7)),"◆",""),IF(AND($C62&lt;AB$4+IF($D$3="Day",1,7),$D62&gt;=AB$4),IF(MAX(AB$4,$C62)&lt;=$C62+ROUND(($D62-$C62+1)*$E62,0)-1,"d","r"),"")))</f>
        <v/>
      </c>
      <c r="AC62" s="47" t="str">
        <f aca="false">IF(OR($C62="",$D62=""),"",IF(Tasks!$D62="Milestone",IF(AND($C62&gt;=AC$4,$C62&lt;AC$4+IF($D$3="Day",1,7)),"◆",""),IF(AND($C62&lt;AC$4+IF($D$3="Day",1,7),$D62&gt;=AC$4),IF(MAX(AC$4,$C62)&lt;=$C62+ROUND(($D62-$C62+1)*$E62,0)-1,"d","r"),"")))</f>
        <v/>
      </c>
      <c r="AD62" s="47" t="str">
        <f aca="false">IF(OR($C62="",$D62=""),"",IF(Tasks!$D62="Milestone",IF(AND($C62&gt;=AD$4,$C62&lt;AD$4+IF($D$3="Day",1,7)),"◆",""),IF(AND($C62&lt;AD$4+IF($D$3="Day",1,7),$D62&gt;=AD$4),IF(MAX(AD$4,$C62)&lt;=$C62+ROUND(($D62-$C62+1)*$E62,0)-1,"d","r"),"")))</f>
        <v/>
      </c>
      <c r="AE62" s="47" t="str">
        <f aca="false">IF(OR($C62="",$D62=""),"",IF(Tasks!$D62="Milestone",IF(AND($C62&gt;=AE$4,$C62&lt;AE$4+IF($D$3="Day",1,7)),"◆",""),IF(AND($C62&lt;AE$4+IF($D$3="Day",1,7),$D62&gt;=AE$4),IF(MAX(AE$4,$C62)&lt;=$C62+ROUND(($D62-$C62+1)*$E62,0)-1,"d","r"),"")))</f>
        <v/>
      </c>
      <c r="AF62" s="47" t="str">
        <f aca="false">IF(OR($C62="",$D62=""),"",IF(Tasks!$D62="Milestone",IF(AND($C62&gt;=AF$4,$C62&lt;AF$4+IF($D$3="Day",1,7)),"◆",""),IF(AND($C62&lt;AF$4+IF($D$3="Day",1,7),$D62&gt;=AF$4),IF(MAX(AF$4,$C62)&lt;=$C62+ROUND(($D62-$C62+1)*$E62,0)-1,"d","r"),"")))</f>
        <v/>
      </c>
      <c r="AG62" s="47" t="str">
        <f aca="false">IF(OR($C62="",$D62=""),"",IF(Tasks!$D62="Milestone",IF(AND($C62&gt;=AG$4,$C62&lt;AG$4+IF($D$3="Day",1,7)),"◆",""),IF(AND($C62&lt;AG$4+IF($D$3="Day",1,7),$D62&gt;=AG$4),IF(MAX(AG$4,$C62)&lt;=$C62+ROUND(($D62-$C62+1)*$E62,0)-1,"d","r"),"")))</f>
        <v/>
      </c>
      <c r="AH62" s="47" t="str">
        <f aca="false">IF(OR($C62="",$D62=""),"",IF(Tasks!$D62="Milestone",IF(AND($C62&gt;=AH$4,$C62&lt;AH$4+IF($D$3="Day",1,7)),"◆",""),IF(AND($C62&lt;AH$4+IF($D$3="Day",1,7),$D62&gt;=AH$4),IF(MAX(AH$4,$C62)&lt;=$C62+ROUND(($D62-$C62+1)*$E62,0)-1,"d","r"),"")))</f>
        <v/>
      </c>
      <c r="AI62" s="47" t="str">
        <f aca="false">IF(OR($C62="",$D62=""),"",IF(Tasks!$D62="Milestone",IF(AND($C62&gt;=AI$4,$C62&lt;AI$4+IF($D$3="Day",1,7)),"◆",""),IF(AND($C62&lt;AI$4+IF($D$3="Day",1,7),$D62&gt;=AI$4),IF(MAX(AI$4,$C62)&lt;=$C62+ROUND(($D62-$C62+1)*$E62,0)-1,"d","r"),"")))</f>
        <v/>
      </c>
      <c r="AJ62" s="47" t="str">
        <f aca="false">IF(OR($C62="",$D62=""),"",IF(Tasks!$D62="Milestone",IF(AND($C62&gt;=AJ$4,$C62&lt;AJ$4+IF($D$3="Day",1,7)),"◆",""),IF(AND($C62&lt;AJ$4+IF($D$3="Day",1,7),$D62&gt;=AJ$4),IF(MAX(AJ$4,$C62)&lt;=$C62+ROUND(($D62-$C62+1)*$E62,0)-1,"d","r"),"")))</f>
        <v/>
      </c>
      <c r="AK62" s="47" t="str">
        <f aca="false">IF(OR($C62="",$D62=""),"",IF(Tasks!$D62="Milestone",IF(AND($C62&gt;=AK$4,$C62&lt;AK$4+IF($D$3="Day",1,7)),"◆",""),IF(AND($C62&lt;AK$4+IF($D$3="Day",1,7),$D62&gt;=AK$4),IF(MAX(AK$4,$C62)&lt;=$C62+ROUND(($D62-$C62+1)*$E62,0)-1,"d","r"),"")))</f>
        <v/>
      </c>
      <c r="AL62" s="47" t="str">
        <f aca="false">IF(OR($C62="",$D62=""),"",IF(Tasks!$D62="Milestone",IF(AND($C62&gt;=AL$4,$C62&lt;AL$4+IF($D$3="Day",1,7)),"◆",""),IF(AND($C62&lt;AL$4+IF($D$3="Day",1,7),$D62&gt;=AL$4),IF(MAX(AL$4,$C62)&lt;=$C62+ROUND(($D62-$C62+1)*$E62,0)-1,"d","r"),"")))</f>
        <v/>
      </c>
      <c r="AM62" s="47" t="str">
        <f aca="false">IF(OR($C62="",$D62=""),"",IF(Tasks!$D62="Milestone",IF(AND($C62&gt;=AM$4,$C62&lt;AM$4+IF($D$3="Day",1,7)),"◆",""),IF(AND($C62&lt;AM$4+IF($D$3="Day",1,7),$D62&gt;=AM$4),IF(MAX(AM$4,$C62)&lt;=$C62+ROUND(($D62-$C62+1)*$E62,0)-1,"d","r"),"")))</f>
        <v/>
      </c>
      <c r="AN62" s="47" t="str">
        <f aca="false">IF(OR($C62="",$D62=""),"",IF(Tasks!$D62="Milestone",IF(AND($C62&gt;=AN$4,$C62&lt;AN$4+IF($D$3="Day",1,7)),"◆",""),IF(AND($C62&lt;AN$4+IF($D$3="Day",1,7),$D62&gt;=AN$4),IF(MAX(AN$4,$C62)&lt;=$C62+ROUND(($D62-$C62+1)*$E62,0)-1,"d","r"),"")))</f>
        <v/>
      </c>
      <c r="AO62" s="47" t="str">
        <f aca="false">IF(OR($C62="",$D62=""),"",IF(Tasks!$D62="Milestone",IF(AND($C62&gt;=AO$4,$C62&lt;AO$4+IF($D$3="Day",1,7)),"◆",""),IF(AND($C62&lt;AO$4+IF($D$3="Day",1,7),$D62&gt;=AO$4),IF(MAX(AO$4,$C62)&lt;=$C62+ROUND(($D62-$C62+1)*$E62,0)-1,"d","r"),"")))</f>
        <v/>
      </c>
      <c r="AP62" s="47" t="str">
        <f aca="false">IF(OR($C62="",$D62=""),"",IF(Tasks!$D62="Milestone",IF(AND($C62&gt;=AP$4,$C62&lt;AP$4+IF($D$3="Day",1,7)),"◆",""),IF(AND($C62&lt;AP$4+IF($D$3="Day",1,7),$D62&gt;=AP$4),IF(MAX(AP$4,$C62)&lt;=$C62+ROUND(($D62-$C62+1)*$E62,0)-1,"d","r"),"")))</f>
        <v/>
      </c>
      <c r="AQ62" s="47" t="str">
        <f aca="false">IF(OR($C62="",$D62=""),"",IF(Tasks!$D62="Milestone",IF(AND($C62&gt;=AQ$4,$C62&lt;AQ$4+IF($D$3="Day",1,7)),"◆",""),IF(AND($C62&lt;AQ$4+IF($D$3="Day",1,7),$D62&gt;=AQ$4),IF(MAX(AQ$4,$C62)&lt;=$C62+ROUND(($D62-$C62+1)*$E62,0)-1,"d","r"),"")))</f>
        <v/>
      </c>
      <c r="AR62" s="47" t="str">
        <f aca="false">IF(OR($C62="",$D62=""),"",IF(Tasks!$D62="Milestone",IF(AND($C62&gt;=AR$4,$C62&lt;AR$4+IF($D$3="Day",1,7)),"◆",""),IF(AND($C62&lt;AR$4+IF($D$3="Day",1,7),$D62&gt;=AR$4),IF(MAX(AR$4,$C62)&lt;=$C62+ROUND(($D62-$C62+1)*$E62,0)-1,"d","r"),"")))</f>
        <v/>
      </c>
      <c r="AS62" s="47" t="str">
        <f aca="false">IF(OR($C62="",$D62=""),"",IF(Tasks!$D62="Milestone",IF(AND($C62&gt;=AS$4,$C62&lt;AS$4+IF($D$3="Day",1,7)),"◆",""),IF(AND($C62&lt;AS$4+IF($D$3="Day",1,7),$D62&gt;=AS$4),IF(MAX(AS$4,$C62)&lt;=$C62+ROUND(($D62-$C62+1)*$E62,0)-1,"d","r"),"")))</f>
        <v/>
      </c>
      <c r="AT62" s="47" t="str">
        <f aca="false">IF(OR($C62="",$D62=""),"",IF(Tasks!$D62="Milestone",IF(AND($C62&gt;=AT$4,$C62&lt;AT$4+IF($D$3="Day",1,7)),"◆",""),IF(AND($C62&lt;AT$4+IF($D$3="Day",1,7),$D62&gt;=AT$4),IF(MAX(AT$4,$C62)&lt;=$C62+ROUND(($D62-$C62+1)*$E62,0)-1,"d","r"),"")))</f>
        <v/>
      </c>
      <c r="AU62" s="47" t="str">
        <f aca="false">IF(OR($C62="",$D62=""),"",IF(Tasks!$D62="Milestone",IF(AND($C62&gt;=AU$4,$C62&lt;AU$4+IF($D$3="Day",1,7)),"◆",""),IF(AND($C62&lt;AU$4+IF($D$3="Day",1,7),$D62&gt;=AU$4),IF(MAX(AU$4,$C62)&lt;=$C62+ROUND(($D62-$C62+1)*$E62,0)-1,"d","r"),"")))</f>
        <v/>
      </c>
      <c r="AV62" s="47" t="str">
        <f aca="false">IF(OR($C62="",$D62=""),"",IF(Tasks!$D62="Milestone",IF(AND($C62&gt;=AV$4,$C62&lt;AV$4+IF($D$3="Day",1,7)),"◆",""),IF(AND($C62&lt;AV$4+IF($D$3="Day",1,7),$D62&gt;=AV$4),IF(MAX(AV$4,$C62)&lt;=$C62+ROUND(($D62-$C62+1)*$E62,0)-1,"d","r"),"")))</f>
        <v/>
      </c>
      <c r="AW62" s="47" t="str">
        <f aca="false">IF(OR($C62="",$D62=""),"",IF(Tasks!$D62="Milestone",IF(AND($C62&gt;=AW$4,$C62&lt;AW$4+IF($D$3="Day",1,7)),"◆",""),IF(AND($C62&lt;AW$4+IF($D$3="Day",1,7),$D62&gt;=AW$4),IF(MAX(AW$4,$C62)&lt;=$C62+ROUND(($D62-$C62+1)*$E62,0)-1,"d","r"),"")))</f>
        <v/>
      </c>
      <c r="AX62" s="47" t="str">
        <f aca="false">IF(OR($C62="",$D62=""),"",IF(Tasks!$D62="Milestone",IF(AND($C62&gt;=AX$4,$C62&lt;AX$4+IF($D$3="Day",1,7)),"◆",""),IF(AND($C62&lt;AX$4+IF($D$3="Day",1,7),$D62&gt;=AX$4),IF(MAX(AX$4,$C62)&lt;=$C62+ROUND(($D62-$C62+1)*$E62,0)-1,"d","r"),"")))</f>
        <v/>
      </c>
      <c r="AY62" s="47" t="str">
        <f aca="false">IF(OR($C62="",$D62=""),"",IF(Tasks!$D62="Milestone",IF(AND($C62&gt;=AY$4,$C62&lt;AY$4+IF($D$3="Day",1,7)),"◆",""),IF(AND($C62&lt;AY$4+IF($D$3="Day",1,7),$D62&gt;=AY$4),IF(MAX(AY$4,$C62)&lt;=$C62+ROUND(($D62-$C62+1)*$E62,0)-1,"d","r"),"")))</f>
        <v/>
      </c>
      <c r="AZ62" s="47" t="str">
        <f aca="false">IF(OR($C62="",$D62=""),"",IF(Tasks!$D62="Milestone",IF(AND($C62&gt;=AZ$4,$C62&lt;AZ$4+IF($D$3="Day",1,7)),"◆",""),IF(AND($C62&lt;AZ$4+IF($D$3="Day",1,7),$D62&gt;=AZ$4),IF(MAX(AZ$4,$C62)&lt;=$C62+ROUND(($D62-$C62+1)*$E62,0)-1,"d","r"),"")))</f>
        <v/>
      </c>
      <c r="BA62" s="47" t="str">
        <f aca="false">IF(OR($C62="",$D62=""),"",IF(Tasks!$D62="Milestone",IF(AND($C62&gt;=BA$4,$C62&lt;BA$4+IF($D$3="Day",1,7)),"◆",""),IF(AND($C62&lt;BA$4+IF($D$3="Day",1,7),$D62&gt;=BA$4),IF(MAX(BA$4,$C62)&lt;=$C62+ROUND(($D62-$C62+1)*$E62,0)-1,"d","r"),"")))</f>
        <v/>
      </c>
      <c r="BB62" s="47" t="str">
        <f aca="false">IF(OR($C62="",$D62=""),"",IF(Tasks!$D62="Milestone",IF(AND($C62&gt;=BB$4,$C62&lt;BB$4+IF($D$3="Day",1,7)),"◆",""),IF(AND($C62&lt;BB$4+IF($D$3="Day",1,7),$D62&gt;=BB$4),IF(MAX(BB$4,$C62)&lt;=$C62+ROUND(($D62-$C62+1)*$E62,0)-1,"d","r"),"")))</f>
        <v/>
      </c>
      <c r="BC62" s="47" t="str">
        <f aca="false">IF(OR($C62="",$D62=""),"",IF(Tasks!$D62="Milestone",IF(AND($C62&gt;=BC$4,$C62&lt;BC$4+IF($D$3="Day",1,7)),"◆",""),IF(AND($C62&lt;BC$4+IF($D$3="Day",1,7),$D62&gt;=BC$4),IF(MAX(BC$4,$C62)&lt;=$C62+ROUND(($D62-$C62+1)*$E62,0)-1,"d","r"),"")))</f>
        <v/>
      </c>
      <c r="BD62" s="47" t="str">
        <f aca="false">IF(OR($C62="",$D62=""),"",IF(Tasks!$D62="Milestone",IF(AND($C62&gt;=BD$4,$C62&lt;BD$4+IF($D$3="Day",1,7)),"◆",""),IF(AND($C62&lt;BD$4+IF($D$3="Day",1,7),$D62&gt;=BD$4),IF(MAX(BD$4,$C62)&lt;=$C62+ROUND(($D62-$C62+1)*$E62,0)-1,"d","r"),"")))</f>
        <v/>
      </c>
      <c r="BE62" s="47" t="str">
        <f aca="false">IF(OR($C62="",$D62=""),"",IF(Tasks!$D62="Milestone",IF(AND($C62&gt;=BE$4,$C62&lt;BE$4+IF($D$3="Day",1,7)),"◆",""),IF(AND($C62&lt;BE$4+IF($D$3="Day",1,7),$D62&gt;=BE$4),IF(MAX(BE$4,$C62)&lt;=$C62+ROUND(($D62-$C62+1)*$E62,0)-1,"d","r"),"")))</f>
        <v/>
      </c>
    </row>
    <row r="63" customFormat="false" ht="18" hidden="false" customHeight="true" outlineLevel="0" collapsed="false">
      <c r="A63" s="43" t="str">
        <f aca="false">IF(Tasks!$B63="","",IF(Tasks!$D63="Milestone","◆ ","")&amp;Tasks!B63)</f>
        <v/>
      </c>
      <c r="B63" s="44" t="str">
        <f aca="false">IF(Tasks!$B63="","",IF(Tasks!C63="","",Tasks!C63))</f>
        <v/>
      </c>
      <c r="C63" s="45" t="str">
        <f aca="false">IF(OR(Tasks!$B63="",Tasks!E63=""),"",Tasks!E63)</f>
        <v/>
      </c>
      <c r="D63" s="45" t="str">
        <f aca="false">IF(Tasks!$B63="","",Tasks!G63)</f>
        <v/>
      </c>
      <c r="E63" s="46" t="str">
        <f aca="false">IF(Tasks!$B63="","",N(Tasks!H63))</f>
        <v/>
      </c>
      <c r="F63" s="47" t="str">
        <f aca="false">IF(OR($C63="",$D63=""),"",IF(Tasks!$D63="Milestone",IF(AND($C63&gt;=F$4,$C63&lt;F$4+IF($D$3="Day",1,7)),"◆",""),IF(AND($C63&lt;F$4+IF($D$3="Day",1,7),$D63&gt;=F$4),IF(MAX(F$4,$C63)&lt;=$C63+ROUND(($D63-$C63+1)*$E63,0)-1,"d","r"),"")))</f>
        <v/>
      </c>
      <c r="G63" s="47" t="str">
        <f aca="false">IF(OR($C63="",$D63=""),"",IF(Tasks!$D63="Milestone",IF(AND($C63&gt;=G$4,$C63&lt;G$4+IF($D$3="Day",1,7)),"◆",""),IF(AND($C63&lt;G$4+IF($D$3="Day",1,7),$D63&gt;=G$4),IF(MAX(G$4,$C63)&lt;=$C63+ROUND(($D63-$C63+1)*$E63,0)-1,"d","r"),"")))</f>
        <v/>
      </c>
      <c r="H63" s="47" t="str">
        <f aca="false">IF(OR($C63="",$D63=""),"",IF(Tasks!$D63="Milestone",IF(AND($C63&gt;=H$4,$C63&lt;H$4+IF($D$3="Day",1,7)),"◆",""),IF(AND($C63&lt;H$4+IF($D$3="Day",1,7),$D63&gt;=H$4),IF(MAX(H$4,$C63)&lt;=$C63+ROUND(($D63-$C63+1)*$E63,0)-1,"d","r"),"")))</f>
        <v/>
      </c>
      <c r="I63" s="47" t="str">
        <f aca="false">IF(OR($C63="",$D63=""),"",IF(Tasks!$D63="Milestone",IF(AND($C63&gt;=I$4,$C63&lt;I$4+IF($D$3="Day",1,7)),"◆",""),IF(AND($C63&lt;I$4+IF($D$3="Day",1,7),$D63&gt;=I$4),IF(MAX(I$4,$C63)&lt;=$C63+ROUND(($D63-$C63+1)*$E63,0)-1,"d","r"),"")))</f>
        <v/>
      </c>
      <c r="J63" s="47" t="str">
        <f aca="false">IF(OR($C63="",$D63=""),"",IF(Tasks!$D63="Milestone",IF(AND($C63&gt;=J$4,$C63&lt;J$4+IF($D$3="Day",1,7)),"◆",""),IF(AND($C63&lt;J$4+IF($D$3="Day",1,7),$D63&gt;=J$4),IF(MAX(J$4,$C63)&lt;=$C63+ROUND(($D63-$C63+1)*$E63,0)-1,"d","r"),"")))</f>
        <v/>
      </c>
      <c r="K63" s="47" t="str">
        <f aca="false">IF(OR($C63="",$D63=""),"",IF(Tasks!$D63="Milestone",IF(AND($C63&gt;=K$4,$C63&lt;K$4+IF($D$3="Day",1,7)),"◆",""),IF(AND($C63&lt;K$4+IF($D$3="Day",1,7),$D63&gt;=K$4),IF(MAX(K$4,$C63)&lt;=$C63+ROUND(($D63-$C63+1)*$E63,0)-1,"d","r"),"")))</f>
        <v/>
      </c>
      <c r="L63" s="47" t="str">
        <f aca="false">IF(OR($C63="",$D63=""),"",IF(Tasks!$D63="Milestone",IF(AND($C63&gt;=L$4,$C63&lt;L$4+IF($D$3="Day",1,7)),"◆",""),IF(AND($C63&lt;L$4+IF($D$3="Day",1,7),$D63&gt;=L$4),IF(MAX(L$4,$C63)&lt;=$C63+ROUND(($D63-$C63+1)*$E63,0)-1,"d","r"),"")))</f>
        <v/>
      </c>
      <c r="M63" s="47" t="str">
        <f aca="false">IF(OR($C63="",$D63=""),"",IF(Tasks!$D63="Milestone",IF(AND($C63&gt;=M$4,$C63&lt;M$4+IF($D$3="Day",1,7)),"◆",""),IF(AND($C63&lt;M$4+IF($D$3="Day",1,7),$D63&gt;=M$4),IF(MAX(M$4,$C63)&lt;=$C63+ROUND(($D63-$C63+1)*$E63,0)-1,"d","r"),"")))</f>
        <v/>
      </c>
      <c r="N63" s="47" t="str">
        <f aca="false">IF(OR($C63="",$D63=""),"",IF(Tasks!$D63="Milestone",IF(AND($C63&gt;=N$4,$C63&lt;N$4+IF($D$3="Day",1,7)),"◆",""),IF(AND($C63&lt;N$4+IF($D$3="Day",1,7),$D63&gt;=N$4),IF(MAX(N$4,$C63)&lt;=$C63+ROUND(($D63-$C63+1)*$E63,0)-1,"d","r"),"")))</f>
        <v/>
      </c>
      <c r="O63" s="47" t="str">
        <f aca="false">IF(OR($C63="",$D63=""),"",IF(Tasks!$D63="Milestone",IF(AND($C63&gt;=O$4,$C63&lt;O$4+IF($D$3="Day",1,7)),"◆",""),IF(AND($C63&lt;O$4+IF($D$3="Day",1,7),$D63&gt;=O$4),IF(MAX(O$4,$C63)&lt;=$C63+ROUND(($D63-$C63+1)*$E63,0)-1,"d","r"),"")))</f>
        <v/>
      </c>
      <c r="P63" s="47" t="str">
        <f aca="false">IF(OR($C63="",$D63=""),"",IF(Tasks!$D63="Milestone",IF(AND($C63&gt;=P$4,$C63&lt;P$4+IF($D$3="Day",1,7)),"◆",""),IF(AND($C63&lt;P$4+IF($D$3="Day",1,7),$D63&gt;=P$4),IF(MAX(P$4,$C63)&lt;=$C63+ROUND(($D63-$C63+1)*$E63,0)-1,"d","r"),"")))</f>
        <v/>
      </c>
      <c r="Q63" s="47" t="str">
        <f aca="false">IF(OR($C63="",$D63=""),"",IF(Tasks!$D63="Milestone",IF(AND($C63&gt;=Q$4,$C63&lt;Q$4+IF($D$3="Day",1,7)),"◆",""),IF(AND($C63&lt;Q$4+IF($D$3="Day",1,7),$D63&gt;=Q$4),IF(MAX(Q$4,$C63)&lt;=$C63+ROUND(($D63-$C63+1)*$E63,0)-1,"d","r"),"")))</f>
        <v/>
      </c>
      <c r="R63" s="47" t="str">
        <f aca="false">IF(OR($C63="",$D63=""),"",IF(Tasks!$D63="Milestone",IF(AND($C63&gt;=R$4,$C63&lt;R$4+IF($D$3="Day",1,7)),"◆",""),IF(AND($C63&lt;R$4+IF($D$3="Day",1,7),$D63&gt;=R$4),IF(MAX(R$4,$C63)&lt;=$C63+ROUND(($D63-$C63+1)*$E63,0)-1,"d","r"),"")))</f>
        <v/>
      </c>
      <c r="S63" s="47" t="str">
        <f aca="false">IF(OR($C63="",$D63=""),"",IF(Tasks!$D63="Milestone",IF(AND($C63&gt;=S$4,$C63&lt;S$4+IF($D$3="Day",1,7)),"◆",""),IF(AND($C63&lt;S$4+IF($D$3="Day",1,7),$D63&gt;=S$4),IF(MAX(S$4,$C63)&lt;=$C63+ROUND(($D63-$C63+1)*$E63,0)-1,"d","r"),"")))</f>
        <v/>
      </c>
      <c r="T63" s="47" t="str">
        <f aca="false">IF(OR($C63="",$D63=""),"",IF(Tasks!$D63="Milestone",IF(AND($C63&gt;=T$4,$C63&lt;T$4+IF($D$3="Day",1,7)),"◆",""),IF(AND($C63&lt;T$4+IF($D$3="Day",1,7),$D63&gt;=T$4),IF(MAX(T$4,$C63)&lt;=$C63+ROUND(($D63-$C63+1)*$E63,0)-1,"d","r"),"")))</f>
        <v/>
      </c>
      <c r="U63" s="47" t="str">
        <f aca="false">IF(OR($C63="",$D63=""),"",IF(Tasks!$D63="Milestone",IF(AND($C63&gt;=U$4,$C63&lt;U$4+IF($D$3="Day",1,7)),"◆",""),IF(AND($C63&lt;U$4+IF($D$3="Day",1,7),$D63&gt;=U$4),IF(MAX(U$4,$C63)&lt;=$C63+ROUND(($D63-$C63+1)*$E63,0)-1,"d","r"),"")))</f>
        <v/>
      </c>
      <c r="V63" s="47" t="str">
        <f aca="false">IF(OR($C63="",$D63=""),"",IF(Tasks!$D63="Milestone",IF(AND($C63&gt;=V$4,$C63&lt;V$4+IF($D$3="Day",1,7)),"◆",""),IF(AND($C63&lt;V$4+IF($D$3="Day",1,7),$D63&gt;=V$4),IF(MAX(V$4,$C63)&lt;=$C63+ROUND(($D63-$C63+1)*$E63,0)-1,"d","r"),"")))</f>
        <v/>
      </c>
      <c r="W63" s="47" t="str">
        <f aca="false">IF(OR($C63="",$D63=""),"",IF(Tasks!$D63="Milestone",IF(AND($C63&gt;=W$4,$C63&lt;W$4+IF($D$3="Day",1,7)),"◆",""),IF(AND($C63&lt;W$4+IF($D$3="Day",1,7),$D63&gt;=W$4),IF(MAX(W$4,$C63)&lt;=$C63+ROUND(($D63-$C63+1)*$E63,0)-1,"d","r"),"")))</f>
        <v/>
      </c>
      <c r="X63" s="47" t="str">
        <f aca="false">IF(OR($C63="",$D63=""),"",IF(Tasks!$D63="Milestone",IF(AND($C63&gt;=X$4,$C63&lt;X$4+IF($D$3="Day",1,7)),"◆",""),IF(AND($C63&lt;X$4+IF($D$3="Day",1,7),$D63&gt;=X$4),IF(MAX(X$4,$C63)&lt;=$C63+ROUND(($D63-$C63+1)*$E63,0)-1,"d","r"),"")))</f>
        <v/>
      </c>
      <c r="Y63" s="47" t="str">
        <f aca="false">IF(OR($C63="",$D63=""),"",IF(Tasks!$D63="Milestone",IF(AND($C63&gt;=Y$4,$C63&lt;Y$4+IF($D$3="Day",1,7)),"◆",""),IF(AND($C63&lt;Y$4+IF($D$3="Day",1,7),$D63&gt;=Y$4),IF(MAX(Y$4,$C63)&lt;=$C63+ROUND(($D63-$C63+1)*$E63,0)-1,"d","r"),"")))</f>
        <v/>
      </c>
      <c r="Z63" s="47" t="str">
        <f aca="false">IF(OR($C63="",$D63=""),"",IF(Tasks!$D63="Milestone",IF(AND($C63&gt;=Z$4,$C63&lt;Z$4+IF($D$3="Day",1,7)),"◆",""),IF(AND($C63&lt;Z$4+IF($D$3="Day",1,7),$D63&gt;=Z$4),IF(MAX(Z$4,$C63)&lt;=$C63+ROUND(($D63-$C63+1)*$E63,0)-1,"d","r"),"")))</f>
        <v/>
      </c>
      <c r="AA63" s="47" t="str">
        <f aca="false">IF(OR($C63="",$D63=""),"",IF(Tasks!$D63="Milestone",IF(AND($C63&gt;=AA$4,$C63&lt;AA$4+IF($D$3="Day",1,7)),"◆",""),IF(AND($C63&lt;AA$4+IF($D$3="Day",1,7),$D63&gt;=AA$4),IF(MAX(AA$4,$C63)&lt;=$C63+ROUND(($D63-$C63+1)*$E63,0)-1,"d","r"),"")))</f>
        <v/>
      </c>
      <c r="AB63" s="47" t="str">
        <f aca="false">IF(OR($C63="",$D63=""),"",IF(Tasks!$D63="Milestone",IF(AND($C63&gt;=AB$4,$C63&lt;AB$4+IF($D$3="Day",1,7)),"◆",""),IF(AND($C63&lt;AB$4+IF($D$3="Day",1,7),$D63&gt;=AB$4),IF(MAX(AB$4,$C63)&lt;=$C63+ROUND(($D63-$C63+1)*$E63,0)-1,"d","r"),"")))</f>
        <v/>
      </c>
      <c r="AC63" s="47" t="str">
        <f aca="false">IF(OR($C63="",$D63=""),"",IF(Tasks!$D63="Milestone",IF(AND($C63&gt;=AC$4,$C63&lt;AC$4+IF($D$3="Day",1,7)),"◆",""),IF(AND($C63&lt;AC$4+IF($D$3="Day",1,7),$D63&gt;=AC$4),IF(MAX(AC$4,$C63)&lt;=$C63+ROUND(($D63-$C63+1)*$E63,0)-1,"d","r"),"")))</f>
        <v/>
      </c>
      <c r="AD63" s="47" t="str">
        <f aca="false">IF(OR($C63="",$D63=""),"",IF(Tasks!$D63="Milestone",IF(AND($C63&gt;=AD$4,$C63&lt;AD$4+IF($D$3="Day",1,7)),"◆",""),IF(AND($C63&lt;AD$4+IF($D$3="Day",1,7),$D63&gt;=AD$4),IF(MAX(AD$4,$C63)&lt;=$C63+ROUND(($D63-$C63+1)*$E63,0)-1,"d","r"),"")))</f>
        <v/>
      </c>
      <c r="AE63" s="47" t="str">
        <f aca="false">IF(OR($C63="",$D63=""),"",IF(Tasks!$D63="Milestone",IF(AND($C63&gt;=AE$4,$C63&lt;AE$4+IF($D$3="Day",1,7)),"◆",""),IF(AND($C63&lt;AE$4+IF($D$3="Day",1,7),$D63&gt;=AE$4),IF(MAX(AE$4,$C63)&lt;=$C63+ROUND(($D63-$C63+1)*$E63,0)-1,"d","r"),"")))</f>
        <v/>
      </c>
      <c r="AF63" s="47" t="str">
        <f aca="false">IF(OR($C63="",$D63=""),"",IF(Tasks!$D63="Milestone",IF(AND($C63&gt;=AF$4,$C63&lt;AF$4+IF($D$3="Day",1,7)),"◆",""),IF(AND($C63&lt;AF$4+IF($D$3="Day",1,7),$D63&gt;=AF$4),IF(MAX(AF$4,$C63)&lt;=$C63+ROUND(($D63-$C63+1)*$E63,0)-1,"d","r"),"")))</f>
        <v/>
      </c>
      <c r="AG63" s="47" t="str">
        <f aca="false">IF(OR($C63="",$D63=""),"",IF(Tasks!$D63="Milestone",IF(AND($C63&gt;=AG$4,$C63&lt;AG$4+IF($D$3="Day",1,7)),"◆",""),IF(AND($C63&lt;AG$4+IF($D$3="Day",1,7),$D63&gt;=AG$4),IF(MAX(AG$4,$C63)&lt;=$C63+ROUND(($D63-$C63+1)*$E63,0)-1,"d","r"),"")))</f>
        <v/>
      </c>
      <c r="AH63" s="47" t="str">
        <f aca="false">IF(OR($C63="",$D63=""),"",IF(Tasks!$D63="Milestone",IF(AND($C63&gt;=AH$4,$C63&lt;AH$4+IF($D$3="Day",1,7)),"◆",""),IF(AND($C63&lt;AH$4+IF($D$3="Day",1,7),$D63&gt;=AH$4),IF(MAX(AH$4,$C63)&lt;=$C63+ROUND(($D63-$C63+1)*$E63,0)-1,"d","r"),"")))</f>
        <v/>
      </c>
      <c r="AI63" s="47" t="str">
        <f aca="false">IF(OR($C63="",$D63=""),"",IF(Tasks!$D63="Milestone",IF(AND($C63&gt;=AI$4,$C63&lt;AI$4+IF($D$3="Day",1,7)),"◆",""),IF(AND($C63&lt;AI$4+IF($D$3="Day",1,7),$D63&gt;=AI$4),IF(MAX(AI$4,$C63)&lt;=$C63+ROUND(($D63-$C63+1)*$E63,0)-1,"d","r"),"")))</f>
        <v/>
      </c>
      <c r="AJ63" s="47" t="str">
        <f aca="false">IF(OR($C63="",$D63=""),"",IF(Tasks!$D63="Milestone",IF(AND($C63&gt;=AJ$4,$C63&lt;AJ$4+IF($D$3="Day",1,7)),"◆",""),IF(AND($C63&lt;AJ$4+IF($D$3="Day",1,7),$D63&gt;=AJ$4),IF(MAX(AJ$4,$C63)&lt;=$C63+ROUND(($D63-$C63+1)*$E63,0)-1,"d","r"),"")))</f>
        <v/>
      </c>
      <c r="AK63" s="47" t="str">
        <f aca="false">IF(OR($C63="",$D63=""),"",IF(Tasks!$D63="Milestone",IF(AND($C63&gt;=AK$4,$C63&lt;AK$4+IF($D$3="Day",1,7)),"◆",""),IF(AND($C63&lt;AK$4+IF($D$3="Day",1,7),$D63&gt;=AK$4),IF(MAX(AK$4,$C63)&lt;=$C63+ROUND(($D63-$C63+1)*$E63,0)-1,"d","r"),"")))</f>
        <v/>
      </c>
      <c r="AL63" s="47" t="str">
        <f aca="false">IF(OR($C63="",$D63=""),"",IF(Tasks!$D63="Milestone",IF(AND($C63&gt;=AL$4,$C63&lt;AL$4+IF($D$3="Day",1,7)),"◆",""),IF(AND($C63&lt;AL$4+IF($D$3="Day",1,7),$D63&gt;=AL$4),IF(MAX(AL$4,$C63)&lt;=$C63+ROUND(($D63-$C63+1)*$E63,0)-1,"d","r"),"")))</f>
        <v/>
      </c>
      <c r="AM63" s="47" t="str">
        <f aca="false">IF(OR($C63="",$D63=""),"",IF(Tasks!$D63="Milestone",IF(AND($C63&gt;=AM$4,$C63&lt;AM$4+IF($D$3="Day",1,7)),"◆",""),IF(AND($C63&lt;AM$4+IF($D$3="Day",1,7),$D63&gt;=AM$4),IF(MAX(AM$4,$C63)&lt;=$C63+ROUND(($D63-$C63+1)*$E63,0)-1,"d","r"),"")))</f>
        <v/>
      </c>
      <c r="AN63" s="47" t="str">
        <f aca="false">IF(OR($C63="",$D63=""),"",IF(Tasks!$D63="Milestone",IF(AND($C63&gt;=AN$4,$C63&lt;AN$4+IF($D$3="Day",1,7)),"◆",""),IF(AND($C63&lt;AN$4+IF($D$3="Day",1,7),$D63&gt;=AN$4),IF(MAX(AN$4,$C63)&lt;=$C63+ROUND(($D63-$C63+1)*$E63,0)-1,"d","r"),"")))</f>
        <v/>
      </c>
      <c r="AO63" s="47" t="str">
        <f aca="false">IF(OR($C63="",$D63=""),"",IF(Tasks!$D63="Milestone",IF(AND($C63&gt;=AO$4,$C63&lt;AO$4+IF($D$3="Day",1,7)),"◆",""),IF(AND($C63&lt;AO$4+IF($D$3="Day",1,7),$D63&gt;=AO$4),IF(MAX(AO$4,$C63)&lt;=$C63+ROUND(($D63-$C63+1)*$E63,0)-1,"d","r"),"")))</f>
        <v/>
      </c>
      <c r="AP63" s="47" t="str">
        <f aca="false">IF(OR($C63="",$D63=""),"",IF(Tasks!$D63="Milestone",IF(AND($C63&gt;=AP$4,$C63&lt;AP$4+IF($D$3="Day",1,7)),"◆",""),IF(AND($C63&lt;AP$4+IF($D$3="Day",1,7),$D63&gt;=AP$4),IF(MAX(AP$4,$C63)&lt;=$C63+ROUND(($D63-$C63+1)*$E63,0)-1,"d","r"),"")))</f>
        <v/>
      </c>
      <c r="AQ63" s="47" t="str">
        <f aca="false">IF(OR($C63="",$D63=""),"",IF(Tasks!$D63="Milestone",IF(AND($C63&gt;=AQ$4,$C63&lt;AQ$4+IF($D$3="Day",1,7)),"◆",""),IF(AND($C63&lt;AQ$4+IF($D$3="Day",1,7),$D63&gt;=AQ$4),IF(MAX(AQ$4,$C63)&lt;=$C63+ROUND(($D63-$C63+1)*$E63,0)-1,"d","r"),"")))</f>
        <v/>
      </c>
      <c r="AR63" s="47" t="str">
        <f aca="false">IF(OR($C63="",$D63=""),"",IF(Tasks!$D63="Milestone",IF(AND($C63&gt;=AR$4,$C63&lt;AR$4+IF($D$3="Day",1,7)),"◆",""),IF(AND($C63&lt;AR$4+IF($D$3="Day",1,7),$D63&gt;=AR$4),IF(MAX(AR$4,$C63)&lt;=$C63+ROUND(($D63-$C63+1)*$E63,0)-1,"d","r"),"")))</f>
        <v/>
      </c>
      <c r="AS63" s="47" t="str">
        <f aca="false">IF(OR($C63="",$D63=""),"",IF(Tasks!$D63="Milestone",IF(AND($C63&gt;=AS$4,$C63&lt;AS$4+IF($D$3="Day",1,7)),"◆",""),IF(AND($C63&lt;AS$4+IF($D$3="Day",1,7),$D63&gt;=AS$4),IF(MAX(AS$4,$C63)&lt;=$C63+ROUND(($D63-$C63+1)*$E63,0)-1,"d","r"),"")))</f>
        <v/>
      </c>
      <c r="AT63" s="47" t="str">
        <f aca="false">IF(OR($C63="",$D63=""),"",IF(Tasks!$D63="Milestone",IF(AND($C63&gt;=AT$4,$C63&lt;AT$4+IF($D$3="Day",1,7)),"◆",""),IF(AND($C63&lt;AT$4+IF($D$3="Day",1,7),$D63&gt;=AT$4),IF(MAX(AT$4,$C63)&lt;=$C63+ROUND(($D63-$C63+1)*$E63,0)-1,"d","r"),"")))</f>
        <v/>
      </c>
      <c r="AU63" s="47" t="str">
        <f aca="false">IF(OR($C63="",$D63=""),"",IF(Tasks!$D63="Milestone",IF(AND($C63&gt;=AU$4,$C63&lt;AU$4+IF($D$3="Day",1,7)),"◆",""),IF(AND($C63&lt;AU$4+IF($D$3="Day",1,7),$D63&gt;=AU$4),IF(MAX(AU$4,$C63)&lt;=$C63+ROUND(($D63-$C63+1)*$E63,0)-1,"d","r"),"")))</f>
        <v/>
      </c>
      <c r="AV63" s="47" t="str">
        <f aca="false">IF(OR($C63="",$D63=""),"",IF(Tasks!$D63="Milestone",IF(AND($C63&gt;=AV$4,$C63&lt;AV$4+IF($D$3="Day",1,7)),"◆",""),IF(AND($C63&lt;AV$4+IF($D$3="Day",1,7),$D63&gt;=AV$4),IF(MAX(AV$4,$C63)&lt;=$C63+ROUND(($D63-$C63+1)*$E63,0)-1,"d","r"),"")))</f>
        <v/>
      </c>
      <c r="AW63" s="47" t="str">
        <f aca="false">IF(OR($C63="",$D63=""),"",IF(Tasks!$D63="Milestone",IF(AND($C63&gt;=AW$4,$C63&lt;AW$4+IF($D$3="Day",1,7)),"◆",""),IF(AND($C63&lt;AW$4+IF($D$3="Day",1,7),$D63&gt;=AW$4),IF(MAX(AW$4,$C63)&lt;=$C63+ROUND(($D63-$C63+1)*$E63,0)-1,"d","r"),"")))</f>
        <v/>
      </c>
      <c r="AX63" s="47" t="str">
        <f aca="false">IF(OR($C63="",$D63=""),"",IF(Tasks!$D63="Milestone",IF(AND($C63&gt;=AX$4,$C63&lt;AX$4+IF($D$3="Day",1,7)),"◆",""),IF(AND($C63&lt;AX$4+IF($D$3="Day",1,7),$D63&gt;=AX$4),IF(MAX(AX$4,$C63)&lt;=$C63+ROUND(($D63-$C63+1)*$E63,0)-1,"d","r"),"")))</f>
        <v/>
      </c>
      <c r="AY63" s="47" t="str">
        <f aca="false">IF(OR($C63="",$D63=""),"",IF(Tasks!$D63="Milestone",IF(AND($C63&gt;=AY$4,$C63&lt;AY$4+IF($D$3="Day",1,7)),"◆",""),IF(AND($C63&lt;AY$4+IF($D$3="Day",1,7),$D63&gt;=AY$4),IF(MAX(AY$4,$C63)&lt;=$C63+ROUND(($D63-$C63+1)*$E63,0)-1,"d","r"),"")))</f>
        <v/>
      </c>
      <c r="AZ63" s="47" t="str">
        <f aca="false">IF(OR($C63="",$D63=""),"",IF(Tasks!$D63="Milestone",IF(AND($C63&gt;=AZ$4,$C63&lt;AZ$4+IF($D$3="Day",1,7)),"◆",""),IF(AND($C63&lt;AZ$4+IF($D$3="Day",1,7),$D63&gt;=AZ$4),IF(MAX(AZ$4,$C63)&lt;=$C63+ROUND(($D63-$C63+1)*$E63,0)-1,"d","r"),"")))</f>
        <v/>
      </c>
      <c r="BA63" s="47" t="str">
        <f aca="false">IF(OR($C63="",$D63=""),"",IF(Tasks!$D63="Milestone",IF(AND($C63&gt;=BA$4,$C63&lt;BA$4+IF($D$3="Day",1,7)),"◆",""),IF(AND($C63&lt;BA$4+IF($D$3="Day",1,7),$D63&gt;=BA$4),IF(MAX(BA$4,$C63)&lt;=$C63+ROUND(($D63-$C63+1)*$E63,0)-1,"d","r"),"")))</f>
        <v/>
      </c>
      <c r="BB63" s="47" t="str">
        <f aca="false">IF(OR($C63="",$D63=""),"",IF(Tasks!$D63="Milestone",IF(AND($C63&gt;=BB$4,$C63&lt;BB$4+IF($D$3="Day",1,7)),"◆",""),IF(AND($C63&lt;BB$4+IF($D$3="Day",1,7),$D63&gt;=BB$4),IF(MAX(BB$4,$C63)&lt;=$C63+ROUND(($D63-$C63+1)*$E63,0)-1,"d","r"),"")))</f>
        <v/>
      </c>
      <c r="BC63" s="47" t="str">
        <f aca="false">IF(OR($C63="",$D63=""),"",IF(Tasks!$D63="Milestone",IF(AND($C63&gt;=BC$4,$C63&lt;BC$4+IF($D$3="Day",1,7)),"◆",""),IF(AND($C63&lt;BC$4+IF($D$3="Day",1,7),$D63&gt;=BC$4),IF(MAX(BC$4,$C63)&lt;=$C63+ROUND(($D63-$C63+1)*$E63,0)-1,"d","r"),"")))</f>
        <v/>
      </c>
      <c r="BD63" s="47" t="str">
        <f aca="false">IF(OR($C63="",$D63=""),"",IF(Tasks!$D63="Milestone",IF(AND($C63&gt;=BD$4,$C63&lt;BD$4+IF($D$3="Day",1,7)),"◆",""),IF(AND($C63&lt;BD$4+IF($D$3="Day",1,7),$D63&gt;=BD$4),IF(MAX(BD$4,$C63)&lt;=$C63+ROUND(($D63-$C63+1)*$E63,0)-1,"d","r"),"")))</f>
        <v/>
      </c>
      <c r="BE63" s="47" t="str">
        <f aca="false">IF(OR($C63="",$D63=""),"",IF(Tasks!$D63="Milestone",IF(AND($C63&gt;=BE$4,$C63&lt;BE$4+IF($D$3="Day",1,7)),"◆",""),IF(AND($C63&lt;BE$4+IF($D$3="Day",1,7),$D63&gt;=BE$4),IF(MAX(BE$4,$C63)&lt;=$C63+ROUND(($D63-$C63+1)*$E63,0)-1,"d","r"),"")))</f>
        <v/>
      </c>
    </row>
    <row r="64" customFormat="false" ht="18" hidden="false" customHeight="true" outlineLevel="0" collapsed="false">
      <c r="A64" s="43" t="str">
        <f aca="false">IF(Tasks!$B64="","",IF(Tasks!$D64="Milestone","◆ ","")&amp;Tasks!B64)</f>
        <v/>
      </c>
      <c r="B64" s="44" t="str">
        <f aca="false">IF(Tasks!$B64="","",IF(Tasks!C64="","",Tasks!C64))</f>
        <v/>
      </c>
      <c r="C64" s="45" t="str">
        <f aca="false">IF(OR(Tasks!$B64="",Tasks!E64=""),"",Tasks!E64)</f>
        <v/>
      </c>
      <c r="D64" s="45" t="str">
        <f aca="false">IF(Tasks!$B64="","",Tasks!G64)</f>
        <v/>
      </c>
      <c r="E64" s="46" t="str">
        <f aca="false">IF(Tasks!$B64="","",N(Tasks!H64))</f>
        <v/>
      </c>
      <c r="F64" s="47" t="str">
        <f aca="false">IF(OR($C64="",$D64=""),"",IF(Tasks!$D64="Milestone",IF(AND($C64&gt;=F$4,$C64&lt;F$4+IF($D$3="Day",1,7)),"◆",""),IF(AND($C64&lt;F$4+IF($D$3="Day",1,7),$D64&gt;=F$4),IF(MAX(F$4,$C64)&lt;=$C64+ROUND(($D64-$C64+1)*$E64,0)-1,"d","r"),"")))</f>
        <v/>
      </c>
      <c r="G64" s="47" t="str">
        <f aca="false">IF(OR($C64="",$D64=""),"",IF(Tasks!$D64="Milestone",IF(AND($C64&gt;=G$4,$C64&lt;G$4+IF($D$3="Day",1,7)),"◆",""),IF(AND($C64&lt;G$4+IF($D$3="Day",1,7),$D64&gt;=G$4),IF(MAX(G$4,$C64)&lt;=$C64+ROUND(($D64-$C64+1)*$E64,0)-1,"d","r"),"")))</f>
        <v/>
      </c>
      <c r="H64" s="47" t="str">
        <f aca="false">IF(OR($C64="",$D64=""),"",IF(Tasks!$D64="Milestone",IF(AND($C64&gt;=H$4,$C64&lt;H$4+IF($D$3="Day",1,7)),"◆",""),IF(AND($C64&lt;H$4+IF($D$3="Day",1,7),$D64&gt;=H$4),IF(MAX(H$4,$C64)&lt;=$C64+ROUND(($D64-$C64+1)*$E64,0)-1,"d","r"),"")))</f>
        <v/>
      </c>
      <c r="I64" s="47" t="str">
        <f aca="false">IF(OR($C64="",$D64=""),"",IF(Tasks!$D64="Milestone",IF(AND($C64&gt;=I$4,$C64&lt;I$4+IF($D$3="Day",1,7)),"◆",""),IF(AND($C64&lt;I$4+IF($D$3="Day",1,7),$D64&gt;=I$4),IF(MAX(I$4,$C64)&lt;=$C64+ROUND(($D64-$C64+1)*$E64,0)-1,"d","r"),"")))</f>
        <v/>
      </c>
      <c r="J64" s="47" t="str">
        <f aca="false">IF(OR($C64="",$D64=""),"",IF(Tasks!$D64="Milestone",IF(AND($C64&gt;=J$4,$C64&lt;J$4+IF($D$3="Day",1,7)),"◆",""),IF(AND($C64&lt;J$4+IF($D$3="Day",1,7),$D64&gt;=J$4),IF(MAX(J$4,$C64)&lt;=$C64+ROUND(($D64-$C64+1)*$E64,0)-1,"d","r"),"")))</f>
        <v/>
      </c>
      <c r="K64" s="47" t="str">
        <f aca="false">IF(OR($C64="",$D64=""),"",IF(Tasks!$D64="Milestone",IF(AND($C64&gt;=K$4,$C64&lt;K$4+IF($D$3="Day",1,7)),"◆",""),IF(AND($C64&lt;K$4+IF($D$3="Day",1,7),$D64&gt;=K$4),IF(MAX(K$4,$C64)&lt;=$C64+ROUND(($D64-$C64+1)*$E64,0)-1,"d","r"),"")))</f>
        <v/>
      </c>
      <c r="L64" s="47" t="str">
        <f aca="false">IF(OR($C64="",$D64=""),"",IF(Tasks!$D64="Milestone",IF(AND($C64&gt;=L$4,$C64&lt;L$4+IF($D$3="Day",1,7)),"◆",""),IF(AND($C64&lt;L$4+IF($D$3="Day",1,7),$D64&gt;=L$4),IF(MAX(L$4,$C64)&lt;=$C64+ROUND(($D64-$C64+1)*$E64,0)-1,"d","r"),"")))</f>
        <v/>
      </c>
      <c r="M64" s="47" t="str">
        <f aca="false">IF(OR($C64="",$D64=""),"",IF(Tasks!$D64="Milestone",IF(AND($C64&gt;=M$4,$C64&lt;M$4+IF($D$3="Day",1,7)),"◆",""),IF(AND($C64&lt;M$4+IF($D$3="Day",1,7),$D64&gt;=M$4),IF(MAX(M$4,$C64)&lt;=$C64+ROUND(($D64-$C64+1)*$E64,0)-1,"d","r"),"")))</f>
        <v/>
      </c>
      <c r="N64" s="47" t="str">
        <f aca="false">IF(OR($C64="",$D64=""),"",IF(Tasks!$D64="Milestone",IF(AND($C64&gt;=N$4,$C64&lt;N$4+IF($D$3="Day",1,7)),"◆",""),IF(AND($C64&lt;N$4+IF($D$3="Day",1,7),$D64&gt;=N$4),IF(MAX(N$4,$C64)&lt;=$C64+ROUND(($D64-$C64+1)*$E64,0)-1,"d","r"),"")))</f>
        <v/>
      </c>
      <c r="O64" s="47" t="str">
        <f aca="false">IF(OR($C64="",$D64=""),"",IF(Tasks!$D64="Milestone",IF(AND($C64&gt;=O$4,$C64&lt;O$4+IF($D$3="Day",1,7)),"◆",""),IF(AND($C64&lt;O$4+IF($D$3="Day",1,7),$D64&gt;=O$4),IF(MAX(O$4,$C64)&lt;=$C64+ROUND(($D64-$C64+1)*$E64,0)-1,"d","r"),"")))</f>
        <v/>
      </c>
      <c r="P64" s="47" t="str">
        <f aca="false">IF(OR($C64="",$D64=""),"",IF(Tasks!$D64="Milestone",IF(AND($C64&gt;=P$4,$C64&lt;P$4+IF($D$3="Day",1,7)),"◆",""),IF(AND($C64&lt;P$4+IF($D$3="Day",1,7),$D64&gt;=P$4),IF(MAX(P$4,$C64)&lt;=$C64+ROUND(($D64-$C64+1)*$E64,0)-1,"d","r"),"")))</f>
        <v/>
      </c>
      <c r="Q64" s="47" t="str">
        <f aca="false">IF(OR($C64="",$D64=""),"",IF(Tasks!$D64="Milestone",IF(AND($C64&gt;=Q$4,$C64&lt;Q$4+IF($D$3="Day",1,7)),"◆",""),IF(AND($C64&lt;Q$4+IF($D$3="Day",1,7),$D64&gt;=Q$4),IF(MAX(Q$4,$C64)&lt;=$C64+ROUND(($D64-$C64+1)*$E64,0)-1,"d","r"),"")))</f>
        <v/>
      </c>
      <c r="R64" s="47" t="str">
        <f aca="false">IF(OR($C64="",$D64=""),"",IF(Tasks!$D64="Milestone",IF(AND($C64&gt;=R$4,$C64&lt;R$4+IF($D$3="Day",1,7)),"◆",""),IF(AND($C64&lt;R$4+IF($D$3="Day",1,7),$D64&gt;=R$4),IF(MAX(R$4,$C64)&lt;=$C64+ROUND(($D64-$C64+1)*$E64,0)-1,"d","r"),"")))</f>
        <v/>
      </c>
      <c r="S64" s="47" t="str">
        <f aca="false">IF(OR($C64="",$D64=""),"",IF(Tasks!$D64="Milestone",IF(AND($C64&gt;=S$4,$C64&lt;S$4+IF($D$3="Day",1,7)),"◆",""),IF(AND($C64&lt;S$4+IF($D$3="Day",1,7),$D64&gt;=S$4),IF(MAX(S$4,$C64)&lt;=$C64+ROUND(($D64-$C64+1)*$E64,0)-1,"d","r"),"")))</f>
        <v/>
      </c>
      <c r="T64" s="47" t="str">
        <f aca="false">IF(OR($C64="",$D64=""),"",IF(Tasks!$D64="Milestone",IF(AND($C64&gt;=T$4,$C64&lt;T$4+IF($D$3="Day",1,7)),"◆",""),IF(AND($C64&lt;T$4+IF($D$3="Day",1,7),$D64&gt;=T$4),IF(MAX(T$4,$C64)&lt;=$C64+ROUND(($D64-$C64+1)*$E64,0)-1,"d","r"),"")))</f>
        <v/>
      </c>
      <c r="U64" s="47" t="str">
        <f aca="false">IF(OR($C64="",$D64=""),"",IF(Tasks!$D64="Milestone",IF(AND($C64&gt;=U$4,$C64&lt;U$4+IF($D$3="Day",1,7)),"◆",""),IF(AND($C64&lt;U$4+IF($D$3="Day",1,7),$D64&gt;=U$4),IF(MAX(U$4,$C64)&lt;=$C64+ROUND(($D64-$C64+1)*$E64,0)-1,"d","r"),"")))</f>
        <v/>
      </c>
      <c r="V64" s="47" t="str">
        <f aca="false">IF(OR($C64="",$D64=""),"",IF(Tasks!$D64="Milestone",IF(AND($C64&gt;=V$4,$C64&lt;V$4+IF($D$3="Day",1,7)),"◆",""),IF(AND($C64&lt;V$4+IF($D$3="Day",1,7),$D64&gt;=V$4),IF(MAX(V$4,$C64)&lt;=$C64+ROUND(($D64-$C64+1)*$E64,0)-1,"d","r"),"")))</f>
        <v/>
      </c>
      <c r="W64" s="47" t="str">
        <f aca="false">IF(OR($C64="",$D64=""),"",IF(Tasks!$D64="Milestone",IF(AND($C64&gt;=W$4,$C64&lt;W$4+IF($D$3="Day",1,7)),"◆",""),IF(AND($C64&lt;W$4+IF($D$3="Day",1,7),$D64&gt;=W$4),IF(MAX(W$4,$C64)&lt;=$C64+ROUND(($D64-$C64+1)*$E64,0)-1,"d","r"),"")))</f>
        <v/>
      </c>
      <c r="X64" s="47" t="str">
        <f aca="false">IF(OR($C64="",$D64=""),"",IF(Tasks!$D64="Milestone",IF(AND($C64&gt;=X$4,$C64&lt;X$4+IF($D$3="Day",1,7)),"◆",""),IF(AND($C64&lt;X$4+IF($D$3="Day",1,7),$D64&gt;=X$4),IF(MAX(X$4,$C64)&lt;=$C64+ROUND(($D64-$C64+1)*$E64,0)-1,"d","r"),"")))</f>
        <v/>
      </c>
      <c r="Y64" s="47" t="str">
        <f aca="false">IF(OR($C64="",$D64=""),"",IF(Tasks!$D64="Milestone",IF(AND($C64&gt;=Y$4,$C64&lt;Y$4+IF($D$3="Day",1,7)),"◆",""),IF(AND($C64&lt;Y$4+IF($D$3="Day",1,7),$D64&gt;=Y$4),IF(MAX(Y$4,$C64)&lt;=$C64+ROUND(($D64-$C64+1)*$E64,0)-1,"d","r"),"")))</f>
        <v/>
      </c>
      <c r="Z64" s="47" t="str">
        <f aca="false">IF(OR($C64="",$D64=""),"",IF(Tasks!$D64="Milestone",IF(AND($C64&gt;=Z$4,$C64&lt;Z$4+IF($D$3="Day",1,7)),"◆",""),IF(AND($C64&lt;Z$4+IF($D$3="Day",1,7),$D64&gt;=Z$4),IF(MAX(Z$4,$C64)&lt;=$C64+ROUND(($D64-$C64+1)*$E64,0)-1,"d","r"),"")))</f>
        <v/>
      </c>
      <c r="AA64" s="47" t="str">
        <f aca="false">IF(OR($C64="",$D64=""),"",IF(Tasks!$D64="Milestone",IF(AND($C64&gt;=AA$4,$C64&lt;AA$4+IF($D$3="Day",1,7)),"◆",""),IF(AND($C64&lt;AA$4+IF($D$3="Day",1,7),$D64&gt;=AA$4),IF(MAX(AA$4,$C64)&lt;=$C64+ROUND(($D64-$C64+1)*$E64,0)-1,"d","r"),"")))</f>
        <v/>
      </c>
      <c r="AB64" s="47" t="str">
        <f aca="false">IF(OR($C64="",$D64=""),"",IF(Tasks!$D64="Milestone",IF(AND($C64&gt;=AB$4,$C64&lt;AB$4+IF($D$3="Day",1,7)),"◆",""),IF(AND($C64&lt;AB$4+IF($D$3="Day",1,7),$D64&gt;=AB$4),IF(MAX(AB$4,$C64)&lt;=$C64+ROUND(($D64-$C64+1)*$E64,0)-1,"d","r"),"")))</f>
        <v/>
      </c>
      <c r="AC64" s="47" t="str">
        <f aca="false">IF(OR($C64="",$D64=""),"",IF(Tasks!$D64="Milestone",IF(AND($C64&gt;=AC$4,$C64&lt;AC$4+IF($D$3="Day",1,7)),"◆",""),IF(AND($C64&lt;AC$4+IF($D$3="Day",1,7),$D64&gt;=AC$4),IF(MAX(AC$4,$C64)&lt;=$C64+ROUND(($D64-$C64+1)*$E64,0)-1,"d","r"),"")))</f>
        <v/>
      </c>
      <c r="AD64" s="47" t="str">
        <f aca="false">IF(OR($C64="",$D64=""),"",IF(Tasks!$D64="Milestone",IF(AND($C64&gt;=AD$4,$C64&lt;AD$4+IF($D$3="Day",1,7)),"◆",""),IF(AND($C64&lt;AD$4+IF($D$3="Day",1,7),$D64&gt;=AD$4),IF(MAX(AD$4,$C64)&lt;=$C64+ROUND(($D64-$C64+1)*$E64,0)-1,"d","r"),"")))</f>
        <v/>
      </c>
      <c r="AE64" s="47" t="str">
        <f aca="false">IF(OR($C64="",$D64=""),"",IF(Tasks!$D64="Milestone",IF(AND($C64&gt;=AE$4,$C64&lt;AE$4+IF($D$3="Day",1,7)),"◆",""),IF(AND($C64&lt;AE$4+IF($D$3="Day",1,7),$D64&gt;=AE$4),IF(MAX(AE$4,$C64)&lt;=$C64+ROUND(($D64-$C64+1)*$E64,0)-1,"d","r"),"")))</f>
        <v/>
      </c>
      <c r="AF64" s="47" t="str">
        <f aca="false">IF(OR($C64="",$D64=""),"",IF(Tasks!$D64="Milestone",IF(AND($C64&gt;=AF$4,$C64&lt;AF$4+IF($D$3="Day",1,7)),"◆",""),IF(AND($C64&lt;AF$4+IF($D$3="Day",1,7),$D64&gt;=AF$4),IF(MAX(AF$4,$C64)&lt;=$C64+ROUND(($D64-$C64+1)*$E64,0)-1,"d","r"),"")))</f>
        <v/>
      </c>
      <c r="AG64" s="47" t="str">
        <f aca="false">IF(OR($C64="",$D64=""),"",IF(Tasks!$D64="Milestone",IF(AND($C64&gt;=AG$4,$C64&lt;AG$4+IF($D$3="Day",1,7)),"◆",""),IF(AND($C64&lt;AG$4+IF($D$3="Day",1,7),$D64&gt;=AG$4),IF(MAX(AG$4,$C64)&lt;=$C64+ROUND(($D64-$C64+1)*$E64,0)-1,"d","r"),"")))</f>
        <v/>
      </c>
      <c r="AH64" s="47" t="str">
        <f aca="false">IF(OR($C64="",$D64=""),"",IF(Tasks!$D64="Milestone",IF(AND($C64&gt;=AH$4,$C64&lt;AH$4+IF($D$3="Day",1,7)),"◆",""),IF(AND($C64&lt;AH$4+IF($D$3="Day",1,7),$D64&gt;=AH$4),IF(MAX(AH$4,$C64)&lt;=$C64+ROUND(($D64-$C64+1)*$E64,0)-1,"d","r"),"")))</f>
        <v/>
      </c>
      <c r="AI64" s="47" t="str">
        <f aca="false">IF(OR($C64="",$D64=""),"",IF(Tasks!$D64="Milestone",IF(AND($C64&gt;=AI$4,$C64&lt;AI$4+IF($D$3="Day",1,7)),"◆",""),IF(AND($C64&lt;AI$4+IF($D$3="Day",1,7),$D64&gt;=AI$4),IF(MAX(AI$4,$C64)&lt;=$C64+ROUND(($D64-$C64+1)*$E64,0)-1,"d","r"),"")))</f>
        <v/>
      </c>
      <c r="AJ64" s="47" t="str">
        <f aca="false">IF(OR($C64="",$D64=""),"",IF(Tasks!$D64="Milestone",IF(AND($C64&gt;=AJ$4,$C64&lt;AJ$4+IF($D$3="Day",1,7)),"◆",""),IF(AND($C64&lt;AJ$4+IF($D$3="Day",1,7),$D64&gt;=AJ$4),IF(MAX(AJ$4,$C64)&lt;=$C64+ROUND(($D64-$C64+1)*$E64,0)-1,"d","r"),"")))</f>
        <v/>
      </c>
      <c r="AK64" s="47" t="str">
        <f aca="false">IF(OR($C64="",$D64=""),"",IF(Tasks!$D64="Milestone",IF(AND($C64&gt;=AK$4,$C64&lt;AK$4+IF($D$3="Day",1,7)),"◆",""),IF(AND($C64&lt;AK$4+IF($D$3="Day",1,7),$D64&gt;=AK$4),IF(MAX(AK$4,$C64)&lt;=$C64+ROUND(($D64-$C64+1)*$E64,0)-1,"d","r"),"")))</f>
        <v/>
      </c>
      <c r="AL64" s="47" t="str">
        <f aca="false">IF(OR($C64="",$D64=""),"",IF(Tasks!$D64="Milestone",IF(AND($C64&gt;=AL$4,$C64&lt;AL$4+IF($D$3="Day",1,7)),"◆",""),IF(AND($C64&lt;AL$4+IF($D$3="Day",1,7),$D64&gt;=AL$4),IF(MAX(AL$4,$C64)&lt;=$C64+ROUND(($D64-$C64+1)*$E64,0)-1,"d","r"),"")))</f>
        <v/>
      </c>
      <c r="AM64" s="47" t="str">
        <f aca="false">IF(OR($C64="",$D64=""),"",IF(Tasks!$D64="Milestone",IF(AND($C64&gt;=AM$4,$C64&lt;AM$4+IF($D$3="Day",1,7)),"◆",""),IF(AND($C64&lt;AM$4+IF($D$3="Day",1,7),$D64&gt;=AM$4),IF(MAX(AM$4,$C64)&lt;=$C64+ROUND(($D64-$C64+1)*$E64,0)-1,"d","r"),"")))</f>
        <v/>
      </c>
      <c r="AN64" s="47" t="str">
        <f aca="false">IF(OR($C64="",$D64=""),"",IF(Tasks!$D64="Milestone",IF(AND($C64&gt;=AN$4,$C64&lt;AN$4+IF($D$3="Day",1,7)),"◆",""),IF(AND($C64&lt;AN$4+IF($D$3="Day",1,7),$D64&gt;=AN$4),IF(MAX(AN$4,$C64)&lt;=$C64+ROUND(($D64-$C64+1)*$E64,0)-1,"d","r"),"")))</f>
        <v/>
      </c>
      <c r="AO64" s="47" t="str">
        <f aca="false">IF(OR($C64="",$D64=""),"",IF(Tasks!$D64="Milestone",IF(AND($C64&gt;=AO$4,$C64&lt;AO$4+IF($D$3="Day",1,7)),"◆",""),IF(AND($C64&lt;AO$4+IF($D$3="Day",1,7),$D64&gt;=AO$4),IF(MAX(AO$4,$C64)&lt;=$C64+ROUND(($D64-$C64+1)*$E64,0)-1,"d","r"),"")))</f>
        <v/>
      </c>
      <c r="AP64" s="47" t="str">
        <f aca="false">IF(OR($C64="",$D64=""),"",IF(Tasks!$D64="Milestone",IF(AND($C64&gt;=AP$4,$C64&lt;AP$4+IF($D$3="Day",1,7)),"◆",""),IF(AND($C64&lt;AP$4+IF($D$3="Day",1,7),$D64&gt;=AP$4),IF(MAX(AP$4,$C64)&lt;=$C64+ROUND(($D64-$C64+1)*$E64,0)-1,"d","r"),"")))</f>
        <v/>
      </c>
      <c r="AQ64" s="47" t="str">
        <f aca="false">IF(OR($C64="",$D64=""),"",IF(Tasks!$D64="Milestone",IF(AND($C64&gt;=AQ$4,$C64&lt;AQ$4+IF($D$3="Day",1,7)),"◆",""),IF(AND($C64&lt;AQ$4+IF($D$3="Day",1,7),$D64&gt;=AQ$4),IF(MAX(AQ$4,$C64)&lt;=$C64+ROUND(($D64-$C64+1)*$E64,0)-1,"d","r"),"")))</f>
        <v/>
      </c>
      <c r="AR64" s="47" t="str">
        <f aca="false">IF(OR($C64="",$D64=""),"",IF(Tasks!$D64="Milestone",IF(AND($C64&gt;=AR$4,$C64&lt;AR$4+IF($D$3="Day",1,7)),"◆",""),IF(AND($C64&lt;AR$4+IF($D$3="Day",1,7),$D64&gt;=AR$4),IF(MAX(AR$4,$C64)&lt;=$C64+ROUND(($D64-$C64+1)*$E64,0)-1,"d","r"),"")))</f>
        <v/>
      </c>
      <c r="AS64" s="47" t="str">
        <f aca="false">IF(OR($C64="",$D64=""),"",IF(Tasks!$D64="Milestone",IF(AND($C64&gt;=AS$4,$C64&lt;AS$4+IF($D$3="Day",1,7)),"◆",""),IF(AND($C64&lt;AS$4+IF($D$3="Day",1,7),$D64&gt;=AS$4),IF(MAX(AS$4,$C64)&lt;=$C64+ROUND(($D64-$C64+1)*$E64,0)-1,"d","r"),"")))</f>
        <v/>
      </c>
      <c r="AT64" s="47" t="str">
        <f aca="false">IF(OR($C64="",$D64=""),"",IF(Tasks!$D64="Milestone",IF(AND($C64&gt;=AT$4,$C64&lt;AT$4+IF($D$3="Day",1,7)),"◆",""),IF(AND($C64&lt;AT$4+IF($D$3="Day",1,7),$D64&gt;=AT$4),IF(MAX(AT$4,$C64)&lt;=$C64+ROUND(($D64-$C64+1)*$E64,0)-1,"d","r"),"")))</f>
        <v/>
      </c>
      <c r="AU64" s="47" t="str">
        <f aca="false">IF(OR($C64="",$D64=""),"",IF(Tasks!$D64="Milestone",IF(AND($C64&gt;=AU$4,$C64&lt;AU$4+IF($D$3="Day",1,7)),"◆",""),IF(AND($C64&lt;AU$4+IF($D$3="Day",1,7),$D64&gt;=AU$4),IF(MAX(AU$4,$C64)&lt;=$C64+ROUND(($D64-$C64+1)*$E64,0)-1,"d","r"),"")))</f>
        <v/>
      </c>
      <c r="AV64" s="47" t="str">
        <f aca="false">IF(OR($C64="",$D64=""),"",IF(Tasks!$D64="Milestone",IF(AND($C64&gt;=AV$4,$C64&lt;AV$4+IF($D$3="Day",1,7)),"◆",""),IF(AND($C64&lt;AV$4+IF($D$3="Day",1,7),$D64&gt;=AV$4),IF(MAX(AV$4,$C64)&lt;=$C64+ROUND(($D64-$C64+1)*$E64,0)-1,"d","r"),"")))</f>
        <v/>
      </c>
      <c r="AW64" s="47" t="str">
        <f aca="false">IF(OR($C64="",$D64=""),"",IF(Tasks!$D64="Milestone",IF(AND($C64&gt;=AW$4,$C64&lt;AW$4+IF($D$3="Day",1,7)),"◆",""),IF(AND($C64&lt;AW$4+IF($D$3="Day",1,7),$D64&gt;=AW$4),IF(MAX(AW$4,$C64)&lt;=$C64+ROUND(($D64-$C64+1)*$E64,0)-1,"d","r"),"")))</f>
        <v/>
      </c>
      <c r="AX64" s="47" t="str">
        <f aca="false">IF(OR($C64="",$D64=""),"",IF(Tasks!$D64="Milestone",IF(AND($C64&gt;=AX$4,$C64&lt;AX$4+IF($D$3="Day",1,7)),"◆",""),IF(AND($C64&lt;AX$4+IF($D$3="Day",1,7),$D64&gt;=AX$4),IF(MAX(AX$4,$C64)&lt;=$C64+ROUND(($D64-$C64+1)*$E64,0)-1,"d","r"),"")))</f>
        <v/>
      </c>
      <c r="AY64" s="47" t="str">
        <f aca="false">IF(OR($C64="",$D64=""),"",IF(Tasks!$D64="Milestone",IF(AND($C64&gt;=AY$4,$C64&lt;AY$4+IF($D$3="Day",1,7)),"◆",""),IF(AND($C64&lt;AY$4+IF($D$3="Day",1,7),$D64&gt;=AY$4),IF(MAX(AY$4,$C64)&lt;=$C64+ROUND(($D64-$C64+1)*$E64,0)-1,"d","r"),"")))</f>
        <v/>
      </c>
      <c r="AZ64" s="47" t="str">
        <f aca="false">IF(OR($C64="",$D64=""),"",IF(Tasks!$D64="Milestone",IF(AND($C64&gt;=AZ$4,$C64&lt;AZ$4+IF($D$3="Day",1,7)),"◆",""),IF(AND($C64&lt;AZ$4+IF($D$3="Day",1,7),$D64&gt;=AZ$4),IF(MAX(AZ$4,$C64)&lt;=$C64+ROUND(($D64-$C64+1)*$E64,0)-1,"d","r"),"")))</f>
        <v/>
      </c>
      <c r="BA64" s="47" t="str">
        <f aca="false">IF(OR($C64="",$D64=""),"",IF(Tasks!$D64="Milestone",IF(AND($C64&gt;=BA$4,$C64&lt;BA$4+IF($D$3="Day",1,7)),"◆",""),IF(AND($C64&lt;BA$4+IF($D$3="Day",1,7),$D64&gt;=BA$4),IF(MAX(BA$4,$C64)&lt;=$C64+ROUND(($D64-$C64+1)*$E64,0)-1,"d","r"),"")))</f>
        <v/>
      </c>
      <c r="BB64" s="47" t="str">
        <f aca="false">IF(OR($C64="",$D64=""),"",IF(Tasks!$D64="Milestone",IF(AND($C64&gt;=BB$4,$C64&lt;BB$4+IF($D$3="Day",1,7)),"◆",""),IF(AND($C64&lt;BB$4+IF($D$3="Day",1,7),$D64&gt;=BB$4),IF(MAX(BB$4,$C64)&lt;=$C64+ROUND(($D64-$C64+1)*$E64,0)-1,"d","r"),"")))</f>
        <v/>
      </c>
      <c r="BC64" s="47" t="str">
        <f aca="false">IF(OR($C64="",$D64=""),"",IF(Tasks!$D64="Milestone",IF(AND($C64&gt;=BC$4,$C64&lt;BC$4+IF($D$3="Day",1,7)),"◆",""),IF(AND($C64&lt;BC$4+IF($D$3="Day",1,7),$D64&gt;=BC$4),IF(MAX(BC$4,$C64)&lt;=$C64+ROUND(($D64-$C64+1)*$E64,0)-1,"d","r"),"")))</f>
        <v/>
      </c>
      <c r="BD64" s="47" t="str">
        <f aca="false">IF(OR($C64="",$D64=""),"",IF(Tasks!$D64="Milestone",IF(AND($C64&gt;=BD$4,$C64&lt;BD$4+IF($D$3="Day",1,7)),"◆",""),IF(AND($C64&lt;BD$4+IF($D$3="Day",1,7),$D64&gt;=BD$4),IF(MAX(BD$4,$C64)&lt;=$C64+ROUND(($D64-$C64+1)*$E64,0)-1,"d","r"),"")))</f>
        <v/>
      </c>
      <c r="BE64" s="47" t="str">
        <f aca="false">IF(OR($C64="",$D64=""),"",IF(Tasks!$D64="Milestone",IF(AND($C64&gt;=BE$4,$C64&lt;BE$4+IF($D$3="Day",1,7)),"◆",""),IF(AND($C64&lt;BE$4+IF($D$3="Day",1,7),$D64&gt;=BE$4),IF(MAX(BE$4,$C64)&lt;=$C64+ROUND(($D64-$C64+1)*$E64,0)-1,"d","r"),"")))</f>
        <v/>
      </c>
    </row>
  </sheetData>
  <conditionalFormatting sqref="F5:BE64">
    <cfRule type="expression" priority="2" aboveAverage="0" equalAverage="0" bottom="0" percent="0" rank="0" text="" dxfId="13">
      <formula>F5="d"</formula>
    </cfRule>
    <cfRule type="expression" priority="3" aboveAverage="0" equalAverage="0" bottom="0" percent="0" rank="0" text="" dxfId="14">
      <formula>F5="r"</formula>
    </cfRule>
    <cfRule type="expression" priority="4" aboveAverage="0" equalAverage="0" bottom="0" percent="0" rank="0" text="" dxfId="15">
      <formula>AND($A5&lt;&gt;"",TODAY()&gt;=F$4,TODAY()&lt;F$4+IF($D$3="Day",1,7))</formula>
    </cfRule>
    <cfRule type="expression" priority="5" aboveAverage="0" equalAverage="0" bottom="0" percent="0" rank="0" text="" dxfId="16">
      <formula>AND($A5&lt;&gt;"",$D$3="Day",WEEKDAY(F$4,2)&gt;5)</formula>
    </cfRule>
  </conditionalFormatting>
  <conditionalFormatting sqref="F4:BE4">
    <cfRule type="expression" priority="6" aboveAverage="0" equalAverage="0" bottom="0" percent="0" rank="0" text="" dxfId="17">
      <formula>AND(TODAY()&gt;=F$4,TODAY()&lt;F$4+IF($D$3="Day",1,7))</formula>
    </cfRule>
  </conditionalFormatting>
  <dataValidations count="2">
    <dataValidation allowBlank="true" error="Enter a date, for example 2026-11-02." errorStyle="stop" errorTitle="Check this value" operator="greaterThan" showDropDown="false" showErrorMessage="true" showInputMessage="false" sqref="B3" type="date">
      <formula1>36526</formula1>
      <formula2>0</formula2>
    </dataValidation>
    <dataValidation allowBlank="true" error="Choose a value from the dropdown. You can edit the choices on the Lists sheet." errorStyle="stop" errorTitle="Pick from the list" operator="between" showDropDown="false" showErrorMessage="true" showInputMessage="false" sqref="D3" type="list">
      <formula1>Lists!$D$5:$D$6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E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5" min="1" style="0" width="20"/>
  </cols>
  <sheetData>
    <row r="1" customFormat="false" ht="33.75" hidden="false" customHeight="true" outlineLevel="0" collapsed="false">
      <c r="A1" s="1" t="s">
        <v>37</v>
      </c>
      <c r="B1" s="2"/>
      <c r="C1" s="2"/>
      <c r="D1" s="2"/>
      <c r="E1" s="2"/>
    </row>
    <row r="2" customFormat="false" ht="21.75" hidden="false" customHeight="true" outlineLevel="0" collapsed="false">
      <c r="A2" s="26" t="s">
        <v>83</v>
      </c>
      <c r="B2" s="27"/>
      <c r="C2" s="27"/>
      <c r="D2" s="27"/>
      <c r="E2" s="27"/>
    </row>
    <row r="3" customFormat="false" ht="9.75" hidden="false" customHeight="true" outlineLevel="0" collapsed="false"/>
    <row r="4" customFormat="false" ht="30" hidden="false" customHeight="true" outlineLevel="0" collapsed="false">
      <c r="A4" s="48" t="s">
        <v>84</v>
      </c>
      <c r="B4" s="48" t="s">
        <v>85</v>
      </c>
      <c r="C4" s="48" t="s">
        <v>86</v>
      </c>
      <c r="D4" s="48" t="s">
        <v>87</v>
      </c>
      <c r="E4" s="48" t="s">
        <v>88</v>
      </c>
    </row>
    <row r="5" customFormat="false" ht="15" hidden="false" customHeight="false" outlineLevel="0" collapsed="false">
      <c r="A5" s="32" t="s">
        <v>52</v>
      </c>
      <c r="B5" s="32" t="s">
        <v>54</v>
      </c>
      <c r="C5" s="32" t="s">
        <v>44</v>
      </c>
      <c r="D5" s="32" t="s">
        <v>89</v>
      </c>
      <c r="E5" s="32" t="s">
        <v>43</v>
      </c>
    </row>
    <row r="6" customFormat="false" ht="15" hidden="false" customHeight="false" outlineLevel="0" collapsed="false">
      <c r="A6" s="32" t="s">
        <v>59</v>
      </c>
      <c r="B6" s="32" t="s">
        <v>58</v>
      </c>
      <c r="C6" s="32" t="s">
        <v>55</v>
      </c>
      <c r="D6" s="32" t="s">
        <v>81</v>
      </c>
      <c r="E6" s="32" t="s">
        <v>90</v>
      </c>
    </row>
    <row r="7" customFormat="false" ht="15" hidden="false" customHeight="false" outlineLevel="0" collapsed="false">
      <c r="A7" s="32" t="s">
        <v>64</v>
      </c>
      <c r="B7" s="32" t="s">
        <v>62</v>
      </c>
      <c r="C7" s="44"/>
      <c r="D7" s="44"/>
      <c r="E7" s="44"/>
    </row>
    <row r="8" customFormat="false" ht="15" hidden="false" customHeight="false" outlineLevel="0" collapsed="false">
      <c r="A8" s="32" t="s">
        <v>70</v>
      </c>
      <c r="B8" s="32" t="s">
        <v>66</v>
      </c>
      <c r="C8" s="44"/>
      <c r="D8" s="44"/>
      <c r="E8" s="44"/>
    </row>
    <row r="9" customFormat="false" ht="15" hidden="false" customHeight="false" outlineLevel="0" collapsed="false">
      <c r="A9" s="32" t="s">
        <v>73</v>
      </c>
      <c r="B9" s="32" t="s">
        <v>68</v>
      </c>
      <c r="C9" s="44"/>
      <c r="D9" s="44"/>
      <c r="E9" s="44"/>
    </row>
    <row r="10" customFormat="false" ht="15" hidden="false" customHeight="false" outlineLevel="0" collapsed="false">
      <c r="A10" s="32" t="s">
        <v>75</v>
      </c>
      <c r="B10" s="32"/>
      <c r="C10" s="44"/>
      <c r="D10" s="44"/>
      <c r="E10" s="44"/>
    </row>
    <row r="11" customFormat="false" ht="15" hidden="false" customHeight="false" outlineLevel="0" collapsed="false">
      <c r="A11" s="32"/>
      <c r="B11" s="32"/>
      <c r="C11" s="44"/>
      <c r="D11" s="44"/>
      <c r="E11" s="44"/>
    </row>
    <row r="12" customFormat="false" ht="15" hidden="false" customHeight="false" outlineLevel="0" collapsed="false">
      <c r="A12" s="32"/>
      <c r="B12" s="32"/>
      <c r="C12" s="44"/>
      <c r="D12" s="44"/>
      <c r="E12" s="44"/>
    </row>
    <row r="13" customFormat="false" ht="15" hidden="false" customHeight="false" outlineLevel="0" collapsed="false">
      <c r="A13" s="32"/>
      <c r="B13" s="32"/>
      <c r="C13" s="44"/>
      <c r="D13" s="44"/>
      <c r="E13" s="44"/>
    </row>
    <row r="14" customFormat="false" ht="15" hidden="false" customHeight="false" outlineLevel="0" collapsed="false">
      <c r="A14" s="32"/>
      <c r="B14" s="32"/>
      <c r="C14" s="44"/>
      <c r="D14" s="44"/>
      <c r="E14" s="44"/>
    </row>
    <row r="15" customFormat="false" ht="15" hidden="false" customHeight="false" outlineLevel="0" collapsed="false">
      <c r="A15" s="32"/>
      <c r="B15" s="32"/>
      <c r="C15" s="44"/>
      <c r="D15" s="44"/>
      <c r="E15" s="44"/>
    </row>
    <row r="16" customFormat="false" ht="15" hidden="false" customHeight="false" outlineLevel="0" collapsed="false">
      <c r="A16" s="32"/>
      <c r="B16" s="32"/>
      <c r="C16" s="44"/>
      <c r="D16" s="44"/>
      <c r="E16" s="44"/>
    </row>
    <row r="17" customFormat="false" ht="15" hidden="false" customHeight="false" outlineLevel="0" collapsed="false">
      <c r="A17" s="32"/>
      <c r="B17" s="32"/>
      <c r="C17" s="44"/>
      <c r="D17" s="44"/>
      <c r="E17" s="44"/>
    </row>
    <row r="18" customFormat="false" ht="15" hidden="false" customHeight="false" outlineLevel="0" collapsed="false">
      <c r="A18" s="32"/>
      <c r="B18" s="32"/>
      <c r="C18" s="44"/>
      <c r="D18" s="44"/>
      <c r="E18" s="44"/>
    </row>
    <row r="19" customFormat="false" ht="15" hidden="false" customHeight="false" outlineLevel="0" collapsed="false">
      <c r="A19" s="32"/>
      <c r="B19" s="32"/>
      <c r="C19" s="44"/>
      <c r="D19" s="44"/>
      <c r="E19" s="44"/>
    </row>
    <row r="20" customFormat="false" ht="15" hidden="false" customHeight="false" outlineLevel="0" collapsed="false">
      <c r="A20" s="32"/>
      <c r="B20" s="32"/>
      <c r="C20" s="44"/>
      <c r="D20" s="44"/>
      <c r="E20" s="44"/>
    </row>
    <row r="21" customFormat="false" ht="15" hidden="false" customHeight="false" outlineLevel="0" collapsed="false">
      <c r="A21" s="32"/>
      <c r="B21" s="32"/>
      <c r="C21" s="44"/>
      <c r="D21" s="44"/>
      <c r="E21" s="44"/>
    </row>
    <row r="22" customFormat="false" ht="15" hidden="false" customHeight="false" outlineLevel="0" collapsed="false">
      <c r="A22" s="32"/>
      <c r="B22" s="32"/>
      <c r="C22" s="44"/>
      <c r="D22" s="44"/>
      <c r="E22" s="44"/>
    </row>
    <row r="23" customFormat="false" ht="15" hidden="false" customHeight="false" outlineLevel="0" collapsed="false">
      <c r="A23" s="32"/>
      <c r="B23" s="32"/>
      <c r="C23" s="44"/>
      <c r="D23" s="44"/>
      <c r="E23" s="44"/>
    </row>
    <row r="24" customFormat="false" ht="15" hidden="false" customHeight="false" outlineLevel="0" collapsed="false">
      <c r="A24" s="32"/>
      <c r="B24" s="32"/>
      <c r="C24" s="44"/>
      <c r="D24" s="44"/>
      <c r="E24" s="44"/>
    </row>
    <row r="25" customFormat="false" ht="15" hidden="false" customHeight="false" outlineLevel="0" collapsed="false">
      <c r="A25" s="32"/>
      <c r="B25" s="32"/>
      <c r="C25" s="44"/>
      <c r="D25" s="44"/>
      <c r="E25" s="44"/>
    </row>
    <row r="26" customFormat="false" ht="15" hidden="false" customHeight="false" outlineLevel="0" collapsed="false">
      <c r="A26" s="32"/>
      <c r="B26" s="32"/>
      <c r="C26" s="44"/>
      <c r="D26" s="44"/>
      <c r="E26" s="44"/>
    </row>
    <row r="27" customFormat="false" ht="15" hidden="false" customHeight="false" outlineLevel="0" collapsed="false">
      <c r="A27" s="32"/>
      <c r="B27" s="32"/>
      <c r="C27" s="44"/>
      <c r="D27" s="44"/>
      <c r="E27" s="44"/>
    </row>
    <row r="28" customFormat="false" ht="15" hidden="false" customHeight="false" outlineLevel="0" collapsed="false">
      <c r="A28" s="32"/>
      <c r="B28" s="32"/>
      <c r="C28" s="44"/>
      <c r="D28" s="44"/>
      <c r="E28" s="44"/>
    </row>
    <row r="29" customFormat="false" ht="15" hidden="false" customHeight="false" outlineLevel="0" collapsed="false">
      <c r="A29" s="32"/>
      <c r="B29" s="32"/>
      <c r="C29" s="44"/>
      <c r="D29" s="44"/>
      <c r="E29" s="44"/>
    </row>
    <row r="30" customFormat="false" ht="15" hidden="false" customHeight="false" outlineLevel="0" collapsed="false">
      <c r="A30" s="32"/>
      <c r="B30" s="32"/>
      <c r="C30" s="44"/>
      <c r="D30" s="44"/>
      <c r="E30" s="44"/>
    </row>
    <row r="32" customFormat="false" ht="15" hidden="false" customHeight="false" outlineLevel="0" collapsed="false">
      <c r="A32" s="49" t="s">
        <v>91</v>
      </c>
    </row>
  </sheetData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34"/>
  </cols>
  <sheetData>
    <row r="1" customFormat="false" ht="33.75" hidden="false" customHeight="true" outlineLevel="0" collapsed="false">
      <c r="A1" s="1" t="s">
        <v>39</v>
      </c>
      <c r="B1" s="2"/>
      <c r="C1" s="2"/>
    </row>
    <row r="2" customFormat="false" ht="21.75" hidden="false" customHeight="true" outlineLevel="0" collapsed="false">
      <c r="A2" s="26" t="s">
        <v>92</v>
      </c>
      <c r="B2" s="27"/>
      <c r="C2" s="27"/>
    </row>
    <row r="3" customFormat="false" ht="9.75" hidden="false" customHeight="true" outlineLevel="0" collapsed="false"/>
    <row r="4" customFormat="false" ht="25.5" hidden="false" customHeight="true" outlineLevel="0" collapsed="false">
      <c r="A4" s="50" t="s">
        <v>93</v>
      </c>
      <c r="B4" s="51" t="s">
        <v>51</v>
      </c>
      <c r="C4" s="50" t="s">
        <v>94</v>
      </c>
    </row>
    <row r="5" customFormat="false" ht="21.75" hidden="false" customHeight="true" outlineLevel="0" collapsed="false">
      <c r="A5" s="44" t="s">
        <v>95</v>
      </c>
      <c r="B5" s="52" t="str">
        <f aca="false">IF(COUNTIFS(Tasks!$B$5:$B$64,"&lt;&gt;",Tasks!$E$5:$E$64,"")=0,"OK","Review")</f>
        <v>OK</v>
      </c>
      <c r="C5" s="38" t="s">
        <v>96</v>
      </c>
    </row>
    <row r="6" customFormat="false" ht="21.75" hidden="false" customHeight="true" outlineLevel="0" collapsed="false">
      <c r="A6" s="44" t="s">
        <v>97</v>
      </c>
      <c r="B6" s="52" t="str">
        <f aca="false">IF(COUNTIFS(Tasks!$B$5:$B$64,"&lt;&gt;",Tasks!$D$5:$D$64,"&lt;&gt;Milestone",Tasks!$F$5:$F$64,"")=0,"OK","Review")</f>
        <v>OK</v>
      </c>
      <c r="C6" s="38" t="s">
        <v>98</v>
      </c>
    </row>
    <row r="7" customFormat="false" ht="21.75" hidden="false" customHeight="true" outlineLevel="0" collapsed="false">
      <c r="A7" s="44" t="s">
        <v>99</v>
      </c>
      <c r="B7" s="52" t="str">
        <f aca="false">IF(COUNTIFS(Tasks!$B$5:$B$64,"&lt;&gt;",Tasks!$C$5:$C$64,"")=0,"OK","Review")</f>
        <v>OK</v>
      </c>
      <c r="C7" s="38" t="s">
        <v>100</v>
      </c>
    </row>
    <row r="8" customFormat="false" ht="21.75" hidden="false" customHeight="true" outlineLevel="0" collapsed="false">
      <c r="A8" s="44" t="s">
        <v>101</v>
      </c>
      <c r="B8" s="52" t="str">
        <f aca="false">IF(COUNTIF(Tasks!$H$5:$H$64,"&gt;1")+COUNTIF(Tasks!$H$5:$H$64,"&lt;0")=0,"OK","Review")</f>
        <v>OK</v>
      </c>
      <c r="C8" s="38" t="s">
        <v>102</v>
      </c>
    </row>
    <row r="9" customFormat="false" ht="21.75" hidden="false" customHeight="true" outlineLevel="0" collapsed="false">
      <c r="A9" s="44" t="s">
        <v>103</v>
      </c>
      <c r="B9" s="52" t="str">
        <f aca="false">IF(COUNTIF(Tasks!$I$5:$I$64,"Late")=0,"OK","Review")</f>
        <v>Review</v>
      </c>
      <c r="C9" s="38" t="s">
        <v>104</v>
      </c>
    </row>
    <row r="10" customFormat="false" ht="21.75" hidden="false" customHeight="true" outlineLevel="0" collapsed="false">
      <c r="A10" s="44" t="s">
        <v>105</v>
      </c>
      <c r="B10" s="52" t="str">
        <f aca="false">IF(COUNT(Tasks!$E$5:$E$64)=0,"OK",IF(AND(MIN(Tasks!$E$5:$E$64)&gt;=Gantt!$F$4,MAX(Tasks!$G$5:$G$64)&lt;Gantt!$BE$4+IF(Gantt!$D$3="Day",1,7)),"OK","Review"))</f>
        <v>OK</v>
      </c>
      <c r="C10" s="38" t="s">
        <v>106</v>
      </c>
    </row>
    <row r="12" customFormat="false" ht="15" hidden="false" customHeight="false" outlineLevel="0" collapsed="false">
      <c r="A12" s="49" t="s">
        <v>107</v>
      </c>
    </row>
  </sheetData>
  <conditionalFormatting sqref="B5:B10">
    <cfRule type="containsText" priority="2" operator="containsText" aboveAverage="0" equalAverage="0" bottom="0" percent="0" rank="0" text="Overdue" dxfId="10">
      <formula>NOT(ISERROR(SEARCH("Overdue",B5)))</formula>
    </cfRule>
    <cfRule type="containsText" priority="3" operator="containsText" aboveAverage="0" equalAverage="0" bottom="0" percent="0" rank="0" text="Late" dxfId="10">
      <formula>NOT(ISERROR(SEARCH("Late",B5)))</formula>
    </cfRule>
    <cfRule type="containsText" priority="4" operator="containsText" aboveAverage="0" equalAverage="0" bottom="0" percent="0" rank="0" text="Review" dxfId="12">
      <formula>NOT(ISERROR(SEARCH("Review",B5)))</formula>
    </cfRule>
    <cfRule type="containsText" priority="5" operator="containsText" aboveAverage="0" equalAverage="0" bottom="0" percent="0" rank="0" text="OK" dxfId="11">
      <formula>NOT(ISERROR(SEARCH("OK",B5)))</formula>
    </cfRule>
    <cfRule type="containsText" priority="6" operator="containsText" aboveAverage="0" equalAverage="0" bottom="0" percent="0" rank="0" text="Complete" dxfId="11">
      <formula>NOT(ISERROR(SEARCH("Complete",B5)))</formula>
    </cfRule>
  </conditionalFormatting>
  <printOptions headings="false" gridLines="false" gridLinesSet="true" horizontalCentered="fals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2026-10-28T23:07:07Z</dcterms:created>
  <dc:creator>ArumSoft Learning</dc:creator>
  <dc:description/>
  <dc:language>en-US</dc:language>
  <cp:lastModifiedBy/>
  <dcterms:modified xsi:type="dcterms:W3CDTF">2026-10-28T19:07:09Z</dcterms:modified>
  <cp:revision>1</cp:revision>
  <dc:subject/>
  <dc:title>Gantt Chart Maker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